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1625" windowHeight="8745" tabRatio="942" activeTab="4"/>
  </bookViews>
  <sheets>
    <sheet name="2014. eredeti" sheetId="1" r:id="rId1"/>
    <sheet name="2014. 06. hó" sheetId="2" r:id="rId2"/>
    <sheet name="2014. 09. hó " sheetId="3" r:id="rId3"/>
    <sheet name="2014. 11. hó" sheetId="4" r:id="rId4"/>
    <sheet name="2014. zárás" sheetId="5" r:id="rId5"/>
  </sheets>
  <definedNames>
    <definedName name="_xlnm.Print_Area" localSheetId="1">'2014. 06. hó'!$A$1:$E$37</definedName>
    <definedName name="_xlnm.Print_Area" localSheetId="2">'2014. 09. hó '!$A$1:$E$37</definedName>
    <definedName name="_xlnm.Print_Area" localSheetId="3">'2014. 11. hó'!$A$1:$E$37</definedName>
    <definedName name="_xlnm.Print_Area" localSheetId="0">'2014. eredeti'!$A$1:$E$37</definedName>
    <definedName name="_xlnm.Print_Area" localSheetId="4">'2014. zárás'!$A$1:$F$43</definedName>
  </definedNames>
  <calcPr fullCalcOnLoad="1"/>
</workbook>
</file>

<file path=xl/sharedStrings.xml><?xml version="1.0" encoding="utf-8"?>
<sst xmlns="http://schemas.openxmlformats.org/spreadsheetml/2006/main" count="190" uniqueCount="40">
  <si>
    <t xml:space="preserve">    A  működési és fejlesztési célú bevételek és kiadások</t>
  </si>
  <si>
    <t>E Ft</t>
  </si>
  <si>
    <t>Sor-</t>
  </si>
  <si>
    <t>Megnevezés</t>
  </si>
  <si>
    <t>szám</t>
  </si>
  <si>
    <t>I. Működési bevételek és kiadások</t>
  </si>
  <si>
    <t>Személyi juttatások</t>
  </si>
  <si>
    <t>Dologi kiadások</t>
  </si>
  <si>
    <t>Ellátottak pénzbeli juttatása</t>
  </si>
  <si>
    <t>II. Felhalmozási célú bevételek és kiadások</t>
  </si>
  <si>
    <t xml:space="preserve"> </t>
  </si>
  <si>
    <t>Önkormányzat bevételei   Ö S S Z E S E N  :</t>
  </si>
  <si>
    <t xml:space="preserve">Önkormányzat kiadásai  Ö S S Z E S E N : </t>
  </si>
  <si>
    <t>2014. évre</t>
  </si>
  <si>
    <t>2015. évre</t>
  </si>
  <si>
    <t xml:space="preserve">    2014/2015/2016. évi alakulását külön bemutató mérleg</t>
  </si>
  <si>
    <t>2016. évre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</si>
  <si>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</si>
  <si>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</si>
  <si>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</si>
  <si>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</si>
  <si>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</si>
  <si>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</si>
  <si>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</si>
  <si>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</si>
  <si>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hozzájárulási adó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</si>
  <si>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</si>
  <si>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</si>
  <si>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</si>
  <si>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</si>
  <si>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</si>
  <si>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Költségvetési bevételek összesen (01+…+04)</t>
  </si>
  <si>
    <t>Működési célú bevételek összesen    (05+06)</t>
  </si>
  <si>
    <t>Működési célú kiadások összesen  (13+14)</t>
  </si>
  <si>
    <t>Költségvetési kiadások összesen (08+…+12)</t>
  </si>
  <si>
    <t>Felhalmozási célú bevételek összesen (16+....+18)</t>
  </si>
  <si>
    <t>Felhalmozási célú kiadások  ö s s z e s e n   (20+..…22)</t>
  </si>
  <si>
    <t>Terv adatok</t>
  </si>
  <si>
    <t>Tény adatok</t>
  </si>
  <si>
    <t xml:space="preserve">    A Békés Megyei Önkormányzati Hivatal működési és fejlesztési célú bevételeinek és kiadásainak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</si>
</sst>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#,##0.0"/>
    <numFmt numFmtId="167" formatCode="#,##0.000"/>
    <numFmt numFmtId="168" formatCode="0.0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i/>
      <sz val="12"/>
      <name val="Times New Roman CE"/>
      <family val="1"/>
    </font>
    <font>
      <sz val="8"/>
      <name val="Times New Roman CE"/>
      <family val="0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3" fontId="1" fillId="0" borderId="2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3" fontId="5" fillId="0" borderId="2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1" fillId="0" borderId="31" xfId="0" applyFont="1" applyFill="1" applyBorder="1" applyAlignment="1">
      <alignment horizontal="centerContinuous"/>
    </xf>
    <xf numFmtId="3" fontId="0" fillId="0" borderId="0" xfId="0" applyNumberFormat="1" applyFill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1" fillId="0" borderId="13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9" fillId="0" borderId="0" xfId="0" applyFont="1" applyAlignment="1">
      <alignment horizontal="centerContinuous"/>
    </xf>
    <xf numFmtId="0" fontId="5" fillId="0" borderId="3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view="pageLayout" zoomScaleSheetLayoutView="100" workbookViewId="0" topLeftCell="A13">
      <selection activeCell="C13" sqref="C13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34" customWidth="1"/>
    <col min="4" max="5" width="11.19921875" style="34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26"/>
      <c r="D2" s="26"/>
      <c r="E2" s="38"/>
      <c r="H2" s="1"/>
      <c r="I2" s="1"/>
    </row>
    <row r="3" spans="1:9" ht="18.75">
      <c r="A3" s="2" t="s">
        <v>15</v>
      </c>
      <c r="B3" s="3"/>
      <c r="C3" s="26"/>
      <c r="D3" s="26"/>
      <c r="E3" s="38"/>
      <c r="F3" s="4"/>
      <c r="G3" s="4"/>
      <c r="H3" s="5"/>
      <c r="I3" s="5"/>
    </row>
    <row r="4" spans="1:9" ht="15.75">
      <c r="A4" s="6"/>
      <c r="C4" s="27"/>
      <c r="D4" s="39"/>
      <c r="E4" s="27"/>
      <c r="F4" s="4"/>
      <c r="G4" s="4"/>
      <c r="H4" s="5"/>
      <c r="I4" s="5"/>
    </row>
    <row r="5" spans="1:9" ht="16.5" thickBot="1">
      <c r="A5" s="22"/>
      <c r="C5" s="28"/>
      <c r="D5" s="27"/>
      <c r="E5" s="40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29"/>
      <c r="D6" s="41"/>
      <c r="E6" s="42"/>
      <c r="F6" s="4"/>
      <c r="G6" s="4"/>
      <c r="H6" s="5"/>
    </row>
    <row r="7" spans="1:7" ht="15.75">
      <c r="A7" s="9" t="s">
        <v>3</v>
      </c>
      <c r="B7" s="10" t="s">
        <v>4</v>
      </c>
      <c r="C7" s="21" t="s">
        <v>13</v>
      </c>
      <c r="D7" s="43" t="s">
        <v>14</v>
      </c>
      <c r="E7" s="44" t="s">
        <v>16</v>
      </c>
      <c r="F7" s="21"/>
      <c r="G7" s="21"/>
    </row>
    <row r="8" spans="1:5" ht="15.75">
      <c r="A8" s="11"/>
      <c r="B8" s="12"/>
      <c r="C8" s="30"/>
      <c r="D8" s="45"/>
      <c r="E8" s="46"/>
    </row>
    <row r="9" spans="1:5" ht="16.5" thickBot="1">
      <c r="A9" s="13">
        <v>1</v>
      </c>
      <c r="B9" s="14">
        <v>2</v>
      </c>
      <c r="C9" s="31">
        <v>3</v>
      </c>
      <c r="D9" s="47">
        <v>4</v>
      </c>
      <c r="E9" s="48">
        <v>5</v>
      </c>
    </row>
    <row r="10" spans="1:6" ht="15.75">
      <c r="A10" s="15" t="s">
        <v>5</v>
      </c>
      <c r="B10" s="16"/>
      <c r="C10" s="32"/>
      <c r="D10" s="49"/>
      <c r="E10" s="37"/>
      <c r="F10" s="20"/>
    </row>
    <row r="11" spans="1:7" ht="18.75" customHeight="1">
      <c r="A11" s="17" t="s">
        <v>17</v>
      </c>
      <c r="B11" s="17">
        <v>1</v>
      </c>
      <c r="C11" s="25">
        <v>0</v>
      </c>
      <c r="D11" s="25">
        <f>C11*1.1</f>
        <v>0</v>
      </c>
      <c r="E11" s="25">
        <f>D11*1.1</f>
        <v>0</v>
      </c>
      <c r="F11" s="23"/>
      <c r="G11" s="23"/>
    </row>
    <row r="12" spans="1:7" ht="18.75" customHeight="1">
      <c r="A12" s="17" t="s">
        <v>19</v>
      </c>
      <c r="B12" s="17">
        <v>2</v>
      </c>
      <c r="C12" s="25"/>
      <c r="D12" s="25">
        <f aca="true" t="shared" si="0" ref="D12:E34">C12*1.1</f>
        <v>0</v>
      </c>
      <c r="E12" s="25">
        <f t="shared" si="0"/>
        <v>0</v>
      </c>
      <c r="F12" s="23"/>
      <c r="G12" s="23"/>
    </row>
    <row r="13" spans="1:7" ht="18.75" customHeight="1">
      <c r="A13" s="17" t="s">
        <v>20</v>
      </c>
      <c r="B13" s="17">
        <v>3</v>
      </c>
      <c r="C13" s="25">
        <v>0</v>
      </c>
      <c r="D13" s="25">
        <f t="shared" si="0"/>
        <v>0</v>
      </c>
      <c r="E13" s="25">
        <f t="shared" si="0"/>
        <v>0</v>
      </c>
      <c r="F13" s="23"/>
      <c r="G13" s="23"/>
    </row>
    <row r="14" spans="1:7" ht="18.75" customHeight="1">
      <c r="A14" s="17" t="s">
        <v>22</v>
      </c>
      <c r="B14" s="17">
        <v>4</v>
      </c>
      <c r="C14" s="25"/>
      <c r="D14" s="25">
        <f t="shared" si="0"/>
        <v>0</v>
      </c>
      <c r="E14" s="25">
        <f t="shared" si="0"/>
        <v>0</v>
      </c>
      <c r="F14" s="23"/>
      <c r="G14" s="23"/>
    </row>
    <row r="15" spans="1:7" ht="18.75" customHeight="1">
      <c r="A15" s="51" t="s">
        <v>31</v>
      </c>
      <c r="B15" s="51">
        <v>5</v>
      </c>
      <c r="C15" s="35">
        <f>SUM(C11:C13)</f>
        <v>0</v>
      </c>
      <c r="D15" s="54">
        <f t="shared" si="0"/>
        <v>0</v>
      </c>
      <c r="E15" s="54">
        <f t="shared" si="0"/>
        <v>0</v>
      </c>
      <c r="F15" s="23"/>
      <c r="G15" s="23"/>
    </row>
    <row r="16" spans="1:7" ht="18.75" customHeight="1">
      <c r="A16" s="17" t="s">
        <v>24</v>
      </c>
      <c r="B16" s="17">
        <v>6</v>
      </c>
      <c r="C16" s="25">
        <v>306754</v>
      </c>
      <c r="D16" s="25">
        <f t="shared" si="0"/>
        <v>337429.4</v>
      </c>
      <c r="E16" s="25">
        <f t="shared" si="0"/>
        <v>371172.3400000001</v>
      </c>
      <c r="F16" s="23"/>
      <c r="G16" s="23"/>
    </row>
    <row r="17" spans="1:7" ht="18.75" customHeight="1">
      <c r="A17" s="51" t="s">
        <v>32</v>
      </c>
      <c r="B17" s="53">
        <v>7</v>
      </c>
      <c r="C17" s="35">
        <f>C15+C16</f>
        <v>306754</v>
      </c>
      <c r="D17" s="54">
        <f t="shared" si="0"/>
        <v>337429.4</v>
      </c>
      <c r="E17" s="54">
        <f t="shared" si="0"/>
        <v>371172.3400000001</v>
      </c>
      <c r="F17" s="23"/>
      <c r="G17" s="24"/>
    </row>
    <row r="18" spans="1:7" ht="18.75" customHeight="1">
      <c r="A18" s="17" t="s">
        <v>6</v>
      </c>
      <c r="B18" s="52">
        <v>8</v>
      </c>
      <c r="C18" s="25">
        <v>126558</v>
      </c>
      <c r="D18" s="25">
        <f t="shared" si="0"/>
        <v>139213.80000000002</v>
      </c>
      <c r="E18" s="25">
        <f t="shared" si="0"/>
        <v>153135.18000000002</v>
      </c>
      <c r="F18" s="23"/>
      <c r="G18" s="23"/>
    </row>
    <row r="19" spans="1:7" ht="18.75" customHeight="1">
      <c r="A19" s="17" t="s">
        <v>25</v>
      </c>
      <c r="B19" s="52">
        <v>9</v>
      </c>
      <c r="C19" s="25">
        <v>31753</v>
      </c>
      <c r="D19" s="25">
        <f t="shared" si="0"/>
        <v>34928.3</v>
      </c>
      <c r="E19" s="25">
        <f t="shared" si="0"/>
        <v>38421.130000000005</v>
      </c>
      <c r="F19" s="23"/>
      <c r="G19" s="23"/>
    </row>
    <row r="20" spans="1:7" ht="18.75" customHeight="1">
      <c r="A20" s="17" t="s">
        <v>7</v>
      </c>
      <c r="B20" s="52">
        <v>10</v>
      </c>
      <c r="C20" s="25">
        <v>91805</v>
      </c>
      <c r="D20" s="25">
        <f t="shared" si="0"/>
        <v>100985.50000000001</v>
      </c>
      <c r="E20" s="25">
        <f t="shared" si="0"/>
        <v>111084.05000000003</v>
      </c>
      <c r="F20" s="23"/>
      <c r="G20" s="23"/>
    </row>
    <row r="21" spans="1:7" ht="18.75" customHeight="1">
      <c r="A21" s="17" t="s">
        <v>8</v>
      </c>
      <c r="B21" s="52">
        <v>11</v>
      </c>
      <c r="C21" s="25">
        <v>0</v>
      </c>
      <c r="D21" s="25">
        <f t="shared" si="0"/>
        <v>0</v>
      </c>
      <c r="E21" s="25">
        <f t="shared" si="0"/>
        <v>0</v>
      </c>
      <c r="F21" s="23"/>
      <c r="G21" s="23"/>
    </row>
    <row r="22" spans="1:7" ht="18.75" customHeight="1">
      <c r="A22" s="17" t="s">
        <v>26</v>
      </c>
      <c r="B22" s="52">
        <v>12</v>
      </c>
      <c r="C22" s="25">
        <v>25000</v>
      </c>
      <c r="D22" s="25">
        <f t="shared" si="0"/>
        <v>27500.000000000004</v>
      </c>
      <c r="E22" s="25">
        <f t="shared" si="0"/>
        <v>30250.000000000007</v>
      </c>
      <c r="F22" s="23"/>
      <c r="G22" s="23"/>
    </row>
    <row r="23" spans="1:7" ht="18.75" customHeight="1">
      <c r="A23" s="51" t="s">
        <v>34</v>
      </c>
      <c r="B23" s="52">
        <v>13</v>
      </c>
      <c r="C23" s="54">
        <f>SUM(C18:C22)</f>
        <v>275116</v>
      </c>
      <c r="D23" s="54">
        <f t="shared" si="0"/>
        <v>302627.60000000003</v>
      </c>
      <c r="E23" s="54">
        <f>SUM(E18:E22)</f>
        <v>332890.36000000004</v>
      </c>
      <c r="F23" s="20"/>
      <c r="G23" s="23"/>
    </row>
    <row r="24" spans="1:7" ht="18.75" customHeight="1">
      <c r="A24" s="17" t="s">
        <v>30</v>
      </c>
      <c r="B24" s="52">
        <v>14</v>
      </c>
      <c r="C24" s="25">
        <v>0</v>
      </c>
      <c r="D24" s="25">
        <v>0</v>
      </c>
      <c r="E24" s="25">
        <v>0</v>
      </c>
      <c r="F24" s="23"/>
      <c r="G24" s="23"/>
    </row>
    <row r="25" spans="1:7" ht="18.75" customHeight="1">
      <c r="A25" s="51" t="s">
        <v>33</v>
      </c>
      <c r="B25" s="53">
        <v>15</v>
      </c>
      <c r="C25" s="35">
        <f>SUM(C23:C24)</f>
        <v>275116</v>
      </c>
      <c r="D25" s="54">
        <f>SUM(D23:D24)</f>
        <v>302627.60000000003</v>
      </c>
      <c r="E25" s="54">
        <f>SUM(E23:E24)</f>
        <v>332890.36000000004</v>
      </c>
      <c r="F25" s="23"/>
      <c r="G25" s="24"/>
    </row>
    <row r="26" spans="1:7" ht="18.75" customHeight="1">
      <c r="A26" s="55" t="s">
        <v>9</v>
      </c>
      <c r="B26" s="56"/>
      <c r="C26" s="57"/>
      <c r="D26" s="58">
        <f t="shared" si="0"/>
        <v>0</v>
      </c>
      <c r="E26" s="58">
        <f t="shared" si="0"/>
        <v>0</v>
      </c>
      <c r="F26" s="23"/>
      <c r="G26" s="23"/>
    </row>
    <row r="27" spans="1:7" ht="18.75" customHeight="1">
      <c r="A27" s="17" t="s">
        <v>18</v>
      </c>
      <c r="B27" s="17">
        <v>16</v>
      </c>
      <c r="C27" s="25"/>
      <c r="D27" s="25">
        <f t="shared" si="0"/>
        <v>0</v>
      </c>
      <c r="E27" s="25">
        <f t="shared" si="0"/>
        <v>0</v>
      </c>
      <c r="F27" s="23"/>
      <c r="G27" s="23"/>
    </row>
    <row r="28" spans="1:7" ht="18.75" customHeight="1">
      <c r="A28" s="17" t="s">
        <v>21</v>
      </c>
      <c r="B28" s="17">
        <v>17</v>
      </c>
      <c r="C28" s="25"/>
      <c r="D28" s="25">
        <f t="shared" si="0"/>
        <v>0</v>
      </c>
      <c r="E28" s="25">
        <f t="shared" si="0"/>
        <v>0</v>
      </c>
      <c r="F28" s="23"/>
      <c r="G28" s="23"/>
    </row>
    <row r="29" spans="1:7" ht="18.75" customHeight="1">
      <c r="A29" s="17" t="s">
        <v>23</v>
      </c>
      <c r="B29" s="17">
        <v>18</v>
      </c>
      <c r="C29" s="25"/>
      <c r="D29" s="25">
        <f t="shared" si="0"/>
        <v>0</v>
      </c>
      <c r="E29" s="25">
        <f t="shared" si="0"/>
        <v>0</v>
      </c>
      <c r="F29" s="23"/>
      <c r="G29" s="23"/>
    </row>
    <row r="30" spans="1:7" ht="18.75" customHeight="1">
      <c r="A30" s="53" t="s">
        <v>35</v>
      </c>
      <c r="B30" s="53">
        <v>19</v>
      </c>
      <c r="C30" s="35">
        <f>SUM(C27:C29)</f>
        <v>0</v>
      </c>
      <c r="D30" s="25">
        <f t="shared" si="0"/>
        <v>0</v>
      </c>
      <c r="E30" s="25">
        <f t="shared" si="0"/>
        <v>0</v>
      </c>
      <c r="F30" s="23"/>
      <c r="G30" s="24"/>
    </row>
    <row r="31" spans="1:7" ht="18.75" customHeight="1">
      <c r="A31" s="17" t="s">
        <v>27</v>
      </c>
      <c r="B31" s="17">
        <v>20</v>
      </c>
      <c r="C31" s="25">
        <v>21350</v>
      </c>
      <c r="D31" s="25">
        <f t="shared" si="0"/>
        <v>23485.000000000004</v>
      </c>
      <c r="E31" s="25">
        <f t="shared" si="0"/>
        <v>25833.500000000007</v>
      </c>
      <c r="F31" s="23"/>
      <c r="G31" s="23"/>
    </row>
    <row r="32" spans="1:7" ht="18.75" customHeight="1">
      <c r="A32" s="17" t="s">
        <v>28</v>
      </c>
      <c r="B32" s="17">
        <v>21</v>
      </c>
      <c r="C32" s="25">
        <v>10288</v>
      </c>
      <c r="D32" s="25">
        <f t="shared" si="0"/>
        <v>11316.800000000001</v>
      </c>
      <c r="E32" s="25">
        <f t="shared" si="0"/>
        <v>12448.480000000001</v>
      </c>
      <c r="F32" s="23"/>
      <c r="G32" s="23"/>
    </row>
    <row r="33" spans="1:7" ht="18.75" customHeight="1">
      <c r="A33" s="17" t="s">
        <v>29</v>
      </c>
      <c r="B33" s="17">
        <v>22</v>
      </c>
      <c r="C33" s="25"/>
      <c r="D33" s="25">
        <f t="shared" si="0"/>
        <v>0</v>
      </c>
      <c r="E33" s="25">
        <f t="shared" si="0"/>
        <v>0</v>
      </c>
      <c r="F33" s="23"/>
      <c r="G33" s="23"/>
    </row>
    <row r="34" spans="1:7" ht="18.75" customHeight="1">
      <c r="A34" s="53" t="s">
        <v>36</v>
      </c>
      <c r="B34" s="53">
        <v>23</v>
      </c>
      <c r="C34" s="35">
        <f>SUM(C31:C33)</f>
        <v>31638</v>
      </c>
      <c r="D34" s="54">
        <f t="shared" si="0"/>
        <v>34801.8</v>
      </c>
      <c r="E34" s="35">
        <f>SUM(E31:E33)</f>
        <v>38281.98000000001</v>
      </c>
      <c r="F34" s="23"/>
      <c r="G34" s="24"/>
    </row>
    <row r="35" spans="1:7" ht="18.75" customHeight="1" thickBot="1">
      <c r="A35" s="18" t="s">
        <v>11</v>
      </c>
      <c r="B35" s="19">
        <v>24</v>
      </c>
      <c r="C35" s="59">
        <f>C17+C30</f>
        <v>306754</v>
      </c>
      <c r="D35" s="59">
        <f>D17+D30</f>
        <v>337429.4</v>
      </c>
      <c r="E35" s="36">
        <f>E30+E17</f>
        <v>371172.3400000001</v>
      </c>
      <c r="F35" s="23"/>
      <c r="G35" s="23"/>
    </row>
    <row r="36" spans="1:7" ht="18.75" customHeight="1" thickBot="1">
      <c r="A36" s="18" t="s">
        <v>12</v>
      </c>
      <c r="B36" s="19">
        <v>25</v>
      </c>
      <c r="C36" s="33">
        <f>SUM(C25,C34)</f>
        <v>306754</v>
      </c>
      <c r="D36" s="33">
        <f>SUM(D25,D34)</f>
        <v>337429.4</v>
      </c>
      <c r="E36" s="36">
        <f>E34+E25</f>
        <v>371172.3400000001</v>
      </c>
      <c r="F36" s="23"/>
      <c r="G36" s="23"/>
    </row>
    <row r="37" ht="18.75" customHeight="1">
      <c r="E37" s="50"/>
    </row>
    <row r="38" spans="5:6" ht="18.75" customHeight="1">
      <c r="E38" s="50"/>
      <c r="F38" s="20"/>
    </row>
    <row r="39" ht="18.75" customHeight="1">
      <c r="C39" s="34" t="s">
        <v>10</v>
      </c>
    </row>
    <row r="40" spans="1:9" ht="18.75" customHeight="1">
      <c r="A40" s="1"/>
      <c r="B40" s="1"/>
      <c r="D40" s="50"/>
      <c r="E40" s="50"/>
      <c r="H40" s="1"/>
      <c r="I40" s="1"/>
    </row>
    <row r="41" spans="1:9" ht="18.75" customHeight="1">
      <c r="A41" s="1"/>
      <c r="B41" s="1"/>
      <c r="H41" s="1"/>
      <c r="I41" s="1"/>
    </row>
    <row r="42" spans="1:9" ht="18.75" customHeight="1">
      <c r="A42" s="1"/>
      <c r="B42" s="1"/>
      <c r="H42" s="1"/>
      <c r="I42" s="1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printOptions/>
  <pageMargins left="0.7086614173228347" right="0.6299212598425197" top="0.5511811023622047" bottom="0.5118110236220472" header="0.2362204724409449" footer="0.2362204724409449"/>
  <pageSetup firstPageNumber="12" useFirstPageNumber="1" horizontalDpi="600" verticalDpi="600" orientation="portrait" paperSize="9" scale="99" r:id="rId1"/>
  <headerFooter alignWithMargins="0">
    <oddHeader>&amp;R&amp;10 18. melléklet .../2014. (......) önkormányzati rendelethez</oddHeader>
    <oddFooter>&amp;C&amp;10 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view="pageLayout" zoomScaleSheetLayoutView="100" workbookViewId="0" topLeftCell="A1">
      <selection activeCell="E3" sqref="E3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34" customWidth="1"/>
    <col min="4" max="5" width="11.19921875" style="34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26"/>
      <c r="D2" s="26"/>
      <c r="E2" s="38"/>
      <c r="H2" s="1"/>
      <c r="I2" s="1"/>
    </row>
    <row r="3" spans="1:9" ht="18.75">
      <c r="A3" s="2" t="s">
        <v>15</v>
      </c>
      <c r="B3" s="3"/>
      <c r="C3" s="26"/>
      <c r="D3" s="26"/>
      <c r="E3" s="38"/>
      <c r="F3" s="4"/>
      <c r="G3" s="4"/>
      <c r="H3" s="5"/>
      <c r="I3" s="5"/>
    </row>
    <row r="4" spans="1:9" ht="15.75">
      <c r="A4" s="6"/>
      <c r="C4" s="27"/>
      <c r="D4" s="39"/>
      <c r="E4" s="27"/>
      <c r="F4" s="4"/>
      <c r="G4" s="4"/>
      <c r="H4" s="5"/>
      <c r="I4" s="5"/>
    </row>
    <row r="5" spans="1:9" ht="16.5" thickBot="1">
      <c r="A5" s="22"/>
      <c r="C5" s="28"/>
      <c r="D5" s="27"/>
      <c r="E5" s="40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29"/>
      <c r="D6" s="41"/>
      <c r="E6" s="42"/>
      <c r="F6" s="4"/>
      <c r="G6" s="4"/>
      <c r="H6" s="5"/>
    </row>
    <row r="7" spans="1:7" ht="15.75">
      <c r="A7" s="9" t="s">
        <v>3</v>
      </c>
      <c r="B7" s="10" t="s">
        <v>4</v>
      </c>
      <c r="C7" s="21" t="s">
        <v>13</v>
      </c>
      <c r="D7" s="43" t="s">
        <v>14</v>
      </c>
      <c r="E7" s="44" t="s">
        <v>16</v>
      </c>
      <c r="F7" s="21"/>
      <c r="G7" s="21"/>
    </row>
    <row r="8" spans="1:5" ht="15.75">
      <c r="A8" s="11"/>
      <c r="B8" s="12"/>
      <c r="C8" s="30"/>
      <c r="D8" s="45"/>
      <c r="E8" s="46"/>
    </row>
    <row r="9" spans="1:5" ht="16.5" thickBot="1">
      <c r="A9" s="13">
        <v>1</v>
      </c>
      <c r="B9" s="14">
        <v>2</v>
      </c>
      <c r="C9" s="31">
        <v>3</v>
      </c>
      <c r="D9" s="47">
        <v>4</v>
      </c>
      <c r="E9" s="48">
        <v>5</v>
      </c>
    </row>
    <row r="10" spans="1:6" ht="15.75">
      <c r="A10" s="15" t="s">
        <v>5</v>
      </c>
      <c r="B10" s="16"/>
      <c r="C10" s="32"/>
      <c r="D10" s="49"/>
      <c r="E10" s="37"/>
      <c r="F10" s="20"/>
    </row>
    <row r="11" spans="1:7" ht="18.75" customHeight="1">
      <c r="A11" s="17" t="s">
        <v>17</v>
      </c>
      <c r="B11" s="17">
        <v>1</v>
      </c>
      <c r="C11" s="25">
        <v>9917</v>
      </c>
      <c r="D11" s="25">
        <f>'2014. eredeti'!D11</f>
        <v>0</v>
      </c>
      <c r="E11" s="25">
        <f>'2014. eredeti'!E11</f>
        <v>0</v>
      </c>
      <c r="F11" s="23"/>
      <c r="G11" s="23"/>
    </row>
    <row r="12" spans="1:7" ht="18.75" customHeight="1">
      <c r="A12" s="17" t="s">
        <v>19</v>
      </c>
      <c r="B12" s="17">
        <v>2</v>
      </c>
      <c r="C12" s="25"/>
      <c r="D12" s="25">
        <f>'2014. eredeti'!D12</f>
        <v>0</v>
      </c>
      <c r="E12" s="25">
        <f>'2014. eredeti'!E12</f>
        <v>0</v>
      </c>
      <c r="F12" s="23"/>
      <c r="G12" s="23"/>
    </row>
    <row r="13" spans="1:7" ht="18.75" customHeight="1">
      <c r="A13" s="17" t="s">
        <v>20</v>
      </c>
      <c r="B13" s="17">
        <v>3</v>
      </c>
      <c r="C13" s="25">
        <v>209</v>
      </c>
      <c r="D13" s="25">
        <f>'2014. eredeti'!D13</f>
        <v>0</v>
      </c>
      <c r="E13" s="25">
        <f>'2014. eredeti'!E13</f>
        <v>0</v>
      </c>
      <c r="F13" s="23"/>
      <c r="G13" s="23"/>
    </row>
    <row r="14" spans="1:7" ht="18.75" customHeight="1">
      <c r="A14" s="17" t="s">
        <v>22</v>
      </c>
      <c r="B14" s="17">
        <v>4</v>
      </c>
      <c r="C14" s="25"/>
      <c r="D14" s="25">
        <f>'2014. eredeti'!D14</f>
        <v>0</v>
      </c>
      <c r="E14" s="25">
        <f>'2014. eredeti'!E14</f>
        <v>0</v>
      </c>
      <c r="F14" s="23"/>
      <c r="G14" s="23"/>
    </row>
    <row r="15" spans="1:7" ht="18.75" customHeight="1">
      <c r="A15" s="51" t="s">
        <v>31</v>
      </c>
      <c r="B15" s="51">
        <v>5</v>
      </c>
      <c r="C15" s="35">
        <f>SUM(C11:C13)</f>
        <v>10126</v>
      </c>
      <c r="D15" s="54">
        <f>'2014. eredeti'!D15</f>
        <v>0</v>
      </c>
      <c r="E15" s="54">
        <f>'2014. eredeti'!E15</f>
        <v>0</v>
      </c>
      <c r="F15" s="23"/>
      <c r="G15" s="23"/>
    </row>
    <row r="16" spans="1:7" ht="18.75" customHeight="1">
      <c r="A16" s="17" t="s">
        <v>24</v>
      </c>
      <c r="B16" s="17">
        <v>6</v>
      </c>
      <c r="C16" s="25">
        <f>306754+19643</f>
        <v>326397</v>
      </c>
      <c r="D16" s="25">
        <f>'2014. eredeti'!D16</f>
        <v>337429.4</v>
      </c>
      <c r="E16" s="25">
        <f>'2014. eredeti'!E16</f>
        <v>371172.3400000001</v>
      </c>
      <c r="F16" s="23"/>
      <c r="G16" s="23"/>
    </row>
    <row r="17" spans="1:7" ht="18.75" customHeight="1">
      <c r="A17" s="51" t="s">
        <v>32</v>
      </c>
      <c r="B17" s="53">
        <v>7</v>
      </c>
      <c r="C17" s="35">
        <f>C15+C16</f>
        <v>336523</v>
      </c>
      <c r="D17" s="54">
        <f>'2014. eredeti'!D17</f>
        <v>337429.4</v>
      </c>
      <c r="E17" s="54">
        <f>'2014. eredeti'!E17</f>
        <v>371172.3400000001</v>
      </c>
      <c r="F17" s="23"/>
      <c r="G17" s="24"/>
    </row>
    <row r="18" spans="1:7" ht="18.75" customHeight="1">
      <c r="A18" s="17" t="s">
        <v>6</v>
      </c>
      <c r="B18" s="52">
        <v>8</v>
      </c>
      <c r="C18" s="25">
        <f>126558+24612</f>
        <v>151170</v>
      </c>
      <c r="D18" s="25">
        <f>'2014. eredeti'!D18</f>
        <v>139213.80000000002</v>
      </c>
      <c r="E18" s="25">
        <f>'2014. eredeti'!E18</f>
        <v>153135.18000000002</v>
      </c>
      <c r="F18" s="23"/>
      <c r="G18" s="23"/>
    </row>
    <row r="19" spans="1:7" ht="18.75" customHeight="1">
      <c r="A19" s="17" t="s">
        <v>25</v>
      </c>
      <c r="B19" s="52">
        <v>9</v>
      </c>
      <c r="C19" s="25">
        <f>31753+6652</f>
        <v>38405</v>
      </c>
      <c r="D19" s="25">
        <f>'2014. eredeti'!D19</f>
        <v>34928.3</v>
      </c>
      <c r="E19" s="25">
        <f>'2014. eredeti'!E19</f>
        <v>38421.130000000005</v>
      </c>
      <c r="F19" s="23"/>
      <c r="G19" s="23"/>
    </row>
    <row r="20" spans="1:7" ht="18.75" customHeight="1">
      <c r="A20" s="17" t="s">
        <v>7</v>
      </c>
      <c r="B20" s="52">
        <v>10</v>
      </c>
      <c r="C20" s="25">
        <f>91805+3502</f>
        <v>95307</v>
      </c>
      <c r="D20" s="25">
        <f>'2014. eredeti'!D20</f>
        <v>100985.50000000001</v>
      </c>
      <c r="E20" s="25">
        <f>'2014. eredeti'!E20</f>
        <v>111084.05000000003</v>
      </c>
      <c r="F20" s="23"/>
      <c r="G20" s="23"/>
    </row>
    <row r="21" spans="1:7" ht="18.75" customHeight="1">
      <c r="A21" s="17" t="s">
        <v>8</v>
      </c>
      <c r="B21" s="52">
        <v>11</v>
      </c>
      <c r="C21" s="25">
        <v>0</v>
      </c>
      <c r="D21" s="25">
        <f>'2014. eredeti'!D21</f>
        <v>0</v>
      </c>
      <c r="E21" s="25">
        <f>'2014. eredeti'!E21</f>
        <v>0</v>
      </c>
      <c r="F21" s="23"/>
      <c r="G21" s="23"/>
    </row>
    <row r="22" spans="1:7" ht="18.75" customHeight="1">
      <c r="A22" s="17" t="s">
        <v>26</v>
      </c>
      <c r="B22" s="52">
        <v>12</v>
      </c>
      <c r="C22" s="25">
        <f>25000-4170</f>
        <v>20830</v>
      </c>
      <c r="D22" s="25">
        <f>'2014. eredeti'!D22</f>
        <v>27500.000000000004</v>
      </c>
      <c r="E22" s="25">
        <f>'2014. eredeti'!E22</f>
        <v>30250.000000000007</v>
      </c>
      <c r="F22" s="23"/>
      <c r="G22" s="23"/>
    </row>
    <row r="23" spans="1:7" ht="18.75" customHeight="1">
      <c r="A23" s="51" t="s">
        <v>34</v>
      </c>
      <c r="B23" s="52">
        <v>13</v>
      </c>
      <c r="C23" s="54">
        <f>SUM(C18:C22)</f>
        <v>305712</v>
      </c>
      <c r="D23" s="54">
        <f>'2014. eredeti'!D23</f>
        <v>302627.60000000003</v>
      </c>
      <c r="E23" s="54">
        <f>'2014. eredeti'!E23</f>
        <v>332890.36000000004</v>
      </c>
      <c r="F23" s="20"/>
      <c r="G23" s="23"/>
    </row>
    <row r="24" spans="1:7" ht="18.75" customHeight="1">
      <c r="A24" s="17" t="s">
        <v>30</v>
      </c>
      <c r="B24" s="52">
        <v>14</v>
      </c>
      <c r="C24" s="25">
        <v>0</v>
      </c>
      <c r="D24" s="25">
        <f>'2014. eredeti'!D24</f>
        <v>0</v>
      </c>
      <c r="E24" s="25">
        <f>'2014. eredeti'!E24</f>
        <v>0</v>
      </c>
      <c r="F24" s="23"/>
      <c r="G24" s="23"/>
    </row>
    <row r="25" spans="1:7" ht="18.75" customHeight="1">
      <c r="A25" s="51" t="s">
        <v>33</v>
      </c>
      <c r="B25" s="53">
        <v>15</v>
      </c>
      <c r="C25" s="35">
        <f>SUM(C23:C24)</f>
        <v>305712</v>
      </c>
      <c r="D25" s="54">
        <f>'2014. eredeti'!D25</f>
        <v>302627.60000000003</v>
      </c>
      <c r="E25" s="54">
        <f>'2014. eredeti'!E25</f>
        <v>332890.36000000004</v>
      </c>
      <c r="F25" s="23"/>
      <c r="G25" s="24"/>
    </row>
    <row r="26" spans="1:7" ht="18.75" customHeight="1">
      <c r="A26" s="55" t="s">
        <v>9</v>
      </c>
      <c r="B26" s="56"/>
      <c r="C26" s="57"/>
      <c r="D26" s="25">
        <f>'2014. eredeti'!D26</f>
        <v>0</v>
      </c>
      <c r="E26" s="25">
        <f>'2014. eredeti'!E26</f>
        <v>0</v>
      </c>
      <c r="F26" s="23"/>
      <c r="G26" s="23"/>
    </row>
    <row r="27" spans="1:7" ht="18.75" customHeight="1">
      <c r="A27" s="17" t="s">
        <v>18</v>
      </c>
      <c r="B27" s="17">
        <v>16</v>
      </c>
      <c r="C27" s="25"/>
      <c r="D27" s="25">
        <f>'2014. eredeti'!D27</f>
        <v>0</v>
      </c>
      <c r="E27" s="25">
        <f>'2014. eredeti'!E27</f>
        <v>0</v>
      </c>
      <c r="F27" s="23"/>
      <c r="G27" s="23"/>
    </row>
    <row r="28" spans="1:7" ht="18.75" customHeight="1">
      <c r="A28" s="17" t="s">
        <v>21</v>
      </c>
      <c r="B28" s="17">
        <v>17</v>
      </c>
      <c r="C28" s="25">
        <v>11</v>
      </c>
      <c r="D28" s="25">
        <f>'2014. eredeti'!D28</f>
        <v>0</v>
      </c>
      <c r="E28" s="25">
        <f>'2014. eredeti'!E28</f>
        <v>0</v>
      </c>
      <c r="F28" s="23"/>
      <c r="G28" s="23"/>
    </row>
    <row r="29" spans="1:7" ht="18.75" customHeight="1">
      <c r="A29" s="17" t="s">
        <v>23</v>
      </c>
      <c r="B29" s="17">
        <v>18</v>
      </c>
      <c r="C29" s="25">
        <v>1627</v>
      </c>
      <c r="D29" s="25">
        <f>'2014. eredeti'!D29</f>
        <v>0</v>
      </c>
      <c r="E29" s="25">
        <f>'2014. eredeti'!E29</f>
        <v>0</v>
      </c>
      <c r="F29" s="23"/>
      <c r="G29" s="23"/>
    </row>
    <row r="30" spans="1:7" ht="18.75" customHeight="1">
      <c r="A30" s="53" t="s">
        <v>35</v>
      </c>
      <c r="B30" s="53">
        <v>19</v>
      </c>
      <c r="C30" s="35">
        <f>SUM(C27:C29)</f>
        <v>1638</v>
      </c>
      <c r="D30" s="25">
        <f>'2014. eredeti'!D30</f>
        <v>0</v>
      </c>
      <c r="E30" s="25">
        <f>'2014. eredeti'!E30</f>
        <v>0</v>
      </c>
      <c r="F30" s="23"/>
      <c r="G30" s="24"/>
    </row>
    <row r="31" spans="1:7" ht="18.75" customHeight="1">
      <c r="A31" s="17" t="s">
        <v>27</v>
      </c>
      <c r="B31" s="17">
        <v>20</v>
      </c>
      <c r="C31" s="25">
        <f>21350+811</f>
        <v>22161</v>
      </c>
      <c r="D31" s="25">
        <f>'2014. eredeti'!D31</f>
        <v>23485.000000000004</v>
      </c>
      <c r="E31" s="25">
        <f>'2014. eredeti'!E31</f>
        <v>25833.500000000007</v>
      </c>
      <c r="F31" s="23"/>
      <c r="G31" s="23"/>
    </row>
    <row r="32" spans="1:7" ht="18.75" customHeight="1">
      <c r="A32" s="17" t="s">
        <v>28</v>
      </c>
      <c r="B32" s="17">
        <v>21</v>
      </c>
      <c r="C32" s="25">
        <v>10288</v>
      </c>
      <c r="D32" s="25">
        <f>'2014. eredeti'!D32</f>
        <v>11316.800000000001</v>
      </c>
      <c r="E32" s="25">
        <f>'2014. eredeti'!E32</f>
        <v>12448.480000000001</v>
      </c>
      <c r="F32" s="23"/>
      <c r="G32" s="23"/>
    </row>
    <row r="33" spans="1:7" ht="18.75" customHeight="1">
      <c r="A33" s="17" t="s">
        <v>29</v>
      </c>
      <c r="B33" s="17">
        <v>22</v>
      </c>
      <c r="C33" s="25"/>
      <c r="D33" s="25">
        <f>'2014. eredeti'!D33</f>
        <v>0</v>
      </c>
      <c r="E33" s="25">
        <f>'2014. eredeti'!E33</f>
        <v>0</v>
      </c>
      <c r="F33" s="23"/>
      <c r="G33" s="23"/>
    </row>
    <row r="34" spans="1:7" ht="18.75" customHeight="1">
      <c r="A34" s="53" t="s">
        <v>36</v>
      </c>
      <c r="B34" s="53">
        <v>23</v>
      </c>
      <c r="C34" s="35">
        <f>SUM(C31:C33)</f>
        <v>32449</v>
      </c>
      <c r="D34" s="54">
        <f>'2014. eredeti'!D34</f>
        <v>34801.8</v>
      </c>
      <c r="E34" s="54">
        <f>'2014. eredeti'!E34</f>
        <v>38281.98000000001</v>
      </c>
      <c r="F34" s="23"/>
      <c r="G34" s="24"/>
    </row>
    <row r="35" spans="1:7" ht="18.75" customHeight="1" thickBot="1">
      <c r="A35" s="18" t="s">
        <v>11</v>
      </c>
      <c r="B35" s="19">
        <v>24</v>
      </c>
      <c r="C35" s="59">
        <f>C17+C30</f>
        <v>338161</v>
      </c>
      <c r="D35" s="59">
        <f>D17+D30</f>
        <v>337429.4</v>
      </c>
      <c r="E35" s="36">
        <f>E30+E17</f>
        <v>371172.3400000001</v>
      </c>
      <c r="F35" s="23"/>
      <c r="G35" s="23"/>
    </row>
    <row r="36" spans="1:7" ht="18.75" customHeight="1" thickBot="1">
      <c r="A36" s="18" t="s">
        <v>12</v>
      </c>
      <c r="B36" s="19">
        <v>25</v>
      </c>
      <c r="C36" s="33">
        <f>SUM(C25,C34)</f>
        <v>338161</v>
      </c>
      <c r="D36" s="33">
        <f>SUM(D25,D34)</f>
        <v>337429.4</v>
      </c>
      <c r="E36" s="36">
        <f>E34+E25</f>
        <v>371172.3400000001</v>
      </c>
      <c r="F36" s="23"/>
      <c r="G36" s="23"/>
    </row>
    <row r="37" ht="18.75" customHeight="1">
      <c r="E37" s="50"/>
    </row>
    <row r="38" spans="5:6" ht="18.75" customHeight="1">
      <c r="E38" s="50"/>
      <c r="F38" s="20"/>
    </row>
    <row r="39" ht="18.75" customHeight="1">
      <c r="C39" s="34" t="s">
        <v>10</v>
      </c>
    </row>
    <row r="40" spans="1:9" ht="18.75" customHeight="1">
      <c r="A40" s="1"/>
      <c r="B40" s="1"/>
      <c r="D40" s="50"/>
      <c r="E40" s="50"/>
      <c r="H40" s="1"/>
      <c r="I40" s="1"/>
    </row>
    <row r="41" spans="1:9" ht="18.75" customHeight="1">
      <c r="A41" s="1"/>
      <c r="B41" s="1"/>
      <c r="H41" s="1"/>
      <c r="I41" s="1"/>
    </row>
    <row r="42" spans="1:9" ht="18.75" customHeight="1">
      <c r="A42" s="1"/>
      <c r="B42" s="1"/>
      <c r="H42" s="1"/>
      <c r="I42" s="1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printOptions/>
  <pageMargins left="0.7086614173228347" right="0.6299212598425197" top="0.5511811023622047" bottom="0.5118110236220472" header="0.2362204724409449" footer="0.2362204724409449"/>
  <pageSetup firstPageNumber="12" useFirstPageNumber="1" horizontalDpi="600" verticalDpi="600" orientation="portrait" paperSize="9" scale="99" r:id="rId1"/>
  <headerFooter alignWithMargins="0">
    <oddHeader>&amp;R&amp;10 12. melléklet .../2014. (......) önkormányzati rendelethez</oddHeader>
    <oddFooter>&amp;C&amp;10 1.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view="pageLayout" zoomScaleSheetLayoutView="100" workbookViewId="0" topLeftCell="A1">
      <selection activeCell="C5" sqref="C5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34" customWidth="1"/>
    <col min="4" max="5" width="11.19921875" style="34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26"/>
      <c r="D2" s="26"/>
      <c r="E2" s="38"/>
      <c r="H2" s="1"/>
      <c r="I2" s="1"/>
    </row>
    <row r="3" spans="1:9" ht="18.75">
      <c r="A3" s="2" t="s">
        <v>15</v>
      </c>
      <c r="B3" s="3"/>
      <c r="C3" s="26"/>
      <c r="D3" s="26"/>
      <c r="E3" s="38"/>
      <c r="F3" s="4"/>
      <c r="G3" s="4"/>
      <c r="H3" s="5"/>
      <c r="I3" s="5"/>
    </row>
    <row r="4" spans="1:9" ht="15.75">
      <c r="A4" s="6"/>
      <c r="C4" s="27"/>
      <c r="D4" s="39"/>
      <c r="E4" s="27"/>
      <c r="F4" s="4"/>
      <c r="G4" s="4"/>
      <c r="H4" s="5"/>
      <c r="I4" s="5"/>
    </row>
    <row r="5" spans="1:9" ht="16.5" thickBot="1">
      <c r="A5" s="22"/>
      <c r="C5" s="28"/>
      <c r="D5" s="27"/>
      <c r="E5" s="40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29"/>
      <c r="D6" s="41"/>
      <c r="E6" s="42"/>
      <c r="F6" s="4"/>
      <c r="G6" s="4"/>
      <c r="H6" s="5"/>
    </row>
    <row r="7" spans="1:7" ht="15.75">
      <c r="A7" s="9" t="s">
        <v>3</v>
      </c>
      <c r="B7" s="10" t="s">
        <v>4</v>
      </c>
      <c r="C7" s="21" t="s">
        <v>13</v>
      </c>
      <c r="D7" s="43" t="s">
        <v>14</v>
      </c>
      <c r="E7" s="44" t="s">
        <v>16</v>
      </c>
      <c r="F7" s="21"/>
      <c r="G7" s="21"/>
    </row>
    <row r="8" spans="1:5" ht="15.75">
      <c r="A8" s="11"/>
      <c r="B8" s="12"/>
      <c r="C8" s="30"/>
      <c r="D8" s="45"/>
      <c r="E8" s="46"/>
    </row>
    <row r="9" spans="1:5" ht="16.5" thickBot="1">
      <c r="A9" s="13">
        <v>1</v>
      </c>
      <c r="B9" s="14">
        <v>2</v>
      </c>
      <c r="C9" s="31">
        <v>3</v>
      </c>
      <c r="D9" s="47">
        <v>4</v>
      </c>
      <c r="E9" s="48">
        <v>5</v>
      </c>
    </row>
    <row r="10" spans="1:6" ht="15.75">
      <c r="A10" s="15" t="s">
        <v>5</v>
      </c>
      <c r="B10" s="16"/>
      <c r="C10" s="32"/>
      <c r="D10" s="49"/>
      <c r="E10" s="37"/>
      <c r="F10" s="20"/>
    </row>
    <row r="11" spans="1:7" ht="18.75" customHeight="1">
      <c r="A11" s="17" t="s">
        <v>17</v>
      </c>
      <c r="B11" s="17">
        <v>1</v>
      </c>
      <c r="C11" s="25">
        <v>17623</v>
      </c>
      <c r="D11" s="25">
        <f>'2014. eredeti'!D11</f>
        <v>0</v>
      </c>
      <c r="E11" s="25">
        <f>'2014. eredeti'!E11</f>
        <v>0</v>
      </c>
      <c r="F11" s="23"/>
      <c r="G11" s="23"/>
    </row>
    <row r="12" spans="1:7" ht="18.75" customHeight="1">
      <c r="A12" s="17" t="s">
        <v>19</v>
      </c>
      <c r="B12" s="17">
        <v>2</v>
      </c>
      <c r="C12" s="25"/>
      <c r="D12" s="25">
        <f>'2014. eredeti'!D12</f>
        <v>0</v>
      </c>
      <c r="E12" s="25">
        <f>'2014. eredeti'!E12</f>
        <v>0</v>
      </c>
      <c r="F12" s="23"/>
      <c r="G12" s="23"/>
    </row>
    <row r="13" spans="1:7" ht="18.75" customHeight="1">
      <c r="A13" s="17" t="s">
        <v>20</v>
      </c>
      <c r="B13" s="17">
        <v>3</v>
      </c>
      <c r="C13" s="25">
        <v>517</v>
      </c>
      <c r="D13" s="25">
        <f>'2014. eredeti'!D13</f>
        <v>0</v>
      </c>
      <c r="E13" s="25">
        <f>'2014. eredeti'!E13</f>
        <v>0</v>
      </c>
      <c r="F13" s="23"/>
      <c r="G13" s="23"/>
    </row>
    <row r="14" spans="1:7" ht="18.75" customHeight="1">
      <c r="A14" s="17" t="s">
        <v>22</v>
      </c>
      <c r="B14" s="17">
        <v>4</v>
      </c>
      <c r="C14" s="25"/>
      <c r="D14" s="25">
        <f>'2014. eredeti'!D14</f>
        <v>0</v>
      </c>
      <c r="E14" s="25">
        <f>'2014. eredeti'!E14</f>
        <v>0</v>
      </c>
      <c r="F14" s="23"/>
      <c r="G14" s="23"/>
    </row>
    <row r="15" spans="1:7" ht="18.75" customHeight="1">
      <c r="A15" s="51" t="s">
        <v>31</v>
      </c>
      <c r="B15" s="51">
        <v>5</v>
      </c>
      <c r="C15" s="35">
        <f>SUM(C11:C13)</f>
        <v>18140</v>
      </c>
      <c r="D15" s="54">
        <f>'2014. eredeti'!D15</f>
        <v>0</v>
      </c>
      <c r="E15" s="54">
        <f>'2014. eredeti'!E15</f>
        <v>0</v>
      </c>
      <c r="F15" s="23"/>
      <c r="G15" s="23"/>
    </row>
    <row r="16" spans="1:7" ht="18.75" customHeight="1">
      <c r="A16" s="17" t="s">
        <v>24</v>
      </c>
      <c r="B16" s="17">
        <v>6</v>
      </c>
      <c r="C16" s="25">
        <v>320529</v>
      </c>
      <c r="D16" s="25">
        <f>'2014. eredeti'!D16</f>
        <v>337429.4</v>
      </c>
      <c r="E16" s="25">
        <f>'2014. eredeti'!E16</f>
        <v>371172.3400000001</v>
      </c>
      <c r="F16" s="23"/>
      <c r="G16" s="23"/>
    </row>
    <row r="17" spans="1:7" ht="18.75" customHeight="1">
      <c r="A17" s="51" t="s">
        <v>32</v>
      </c>
      <c r="B17" s="53">
        <v>7</v>
      </c>
      <c r="C17" s="35">
        <f>C15+C16</f>
        <v>338669</v>
      </c>
      <c r="D17" s="54">
        <f>'2014. eredeti'!D17</f>
        <v>337429.4</v>
      </c>
      <c r="E17" s="54">
        <f>'2014. eredeti'!E17</f>
        <v>371172.3400000001</v>
      </c>
      <c r="F17" s="23"/>
      <c r="G17" s="24"/>
    </row>
    <row r="18" spans="1:7" ht="18.75" customHeight="1">
      <c r="A18" s="17" t="s">
        <v>6</v>
      </c>
      <c r="B18" s="52">
        <v>8</v>
      </c>
      <c r="C18" s="25">
        <v>155272</v>
      </c>
      <c r="D18" s="25">
        <f>'2014. eredeti'!D18</f>
        <v>139213.80000000002</v>
      </c>
      <c r="E18" s="25">
        <f>'2014. eredeti'!E18</f>
        <v>153135.18000000002</v>
      </c>
      <c r="F18" s="23"/>
      <c r="G18" s="23"/>
    </row>
    <row r="19" spans="1:7" ht="18.75" customHeight="1">
      <c r="A19" s="17" t="s">
        <v>25</v>
      </c>
      <c r="B19" s="52">
        <v>9</v>
      </c>
      <c r="C19" s="25">
        <v>39529</v>
      </c>
      <c r="D19" s="25">
        <f>'2014. eredeti'!D19</f>
        <v>34928.3</v>
      </c>
      <c r="E19" s="25">
        <f>'2014. eredeti'!E19</f>
        <v>38421.130000000005</v>
      </c>
      <c r="F19" s="23"/>
      <c r="G19" s="23"/>
    </row>
    <row r="20" spans="1:7" ht="18.75" customHeight="1">
      <c r="A20" s="17" t="s">
        <v>7</v>
      </c>
      <c r="B20" s="52">
        <v>10</v>
      </c>
      <c r="C20" s="25">
        <v>98427</v>
      </c>
      <c r="D20" s="25">
        <f>'2014. eredeti'!D20</f>
        <v>100985.50000000001</v>
      </c>
      <c r="E20" s="25">
        <f>'2014. eredeti'!E20</f>
        <v>111084.05000000003</v>
      </c>
      <c r="F20" s="23"/>
      <c r="G20" s="23"/>
    </row>
    <row r="21" spans="1:7" ht="18.75" customHeight="1">
      <c r="A21" s="17" t="s">
        <v>8</v>
      </c>
      <c r="B21" s="52">
        <v>11</v>
      </c>
      <c r="C21" s="25">
        <v>0</v>
      </c>
      <c r="D21" s="25">
        <f>'2014. eredeti'!D21</f>
        <v>0</v>
      </c>
      <c r="E21" s="25">
        <f>'2014. eredeti'!E21</f>
        <v>0</v>
      </c>
      <c r="F21" s="23"/>
      <c r="G21" s="23"/>
    </row>
    <row r="22" spans="1:7" ht="18.75" customHeight="1">
      <c r="A22" s="17" t="s">
        <v>26</v>
      </c>
      <c r="B22" s="52">
        <v>12</v>
      </c>
      <c r="C22" s="25">
        <f>25000-4170</f>
        <v>20830</v>
      </c>
      <c r="D22" s="25">
        <f>'2014. eredeti'!D22</f>
        <v>27500.000000000004</v>
      </c>
      <c r="E22" s="25">
        <f>'2014. eredeti'!E22</f>
        <v>30250.000000000007</v>
      </c>
      <c r="F22" s="23"/>
      <c r="G22" s="23"/>
    </row>
    <row r="23" spans="1:7" ht="18.75" customHeight="1">
      <c r="A23" s="51" t="s">
        <v>34</v>
      </c>
      <c r="B23" s="52">
        <v>13</v>
      </c>
      <c r="C23" s="54">
        <f>SUM(C18:C22)</f>
        <v>314058</v>
      </c>
      <c r="D23" s="54">
        <f>'2014. eredeti'!D23</f>
        <v>302627.60000000003</v>
      </c>
      <c r="E23" s="54">
        <f>'2014. eredeti'!E23</f>
        <v>332890.36000000004</v>
      </c>
      <c r="F23" s="20"/>
      <c r="G23" s="23"/>
    </row>
    <row r="24" spans="1:7" ht="18.75" customHeight="1">
      <c r="A24" s="17" t="s">
        <v>30</v>
      </c>
      <c r="B24" s="52">
        <v>14</v>
      </c>
      <c r="C24" s="25">
        <v>0</v>
      </c>
      <c r="D24" s="25">
        <f>'2014. eredeti'!D24</f>
        <v>0</v>
      </c>
      <c r="E24" s="25">
        <f>'2014. eredeti'!E24</f>
        <v>0</v>
      </c>
      <c r="F24" s="23"/>
      <c r="G24" s="23"/>
    </row>
    <row r="25" spans="1:7" ht="18.75" customHeight="1">
      <c r="A25" s="51" t="s">
        <v>33</v>
      </c>
      <c r="B25" s="53">
        <v>15</v>
      </c>
      <c r="C25" s="35">
        <f>SUM(C23:C24)</f>
        <v>314058</v>
      </c>
      <c r="D25" s="54">
        <f>'2014. eredeti'!D25</f>
        <v>302627.60000000003</v>
      </c>
      <c r="E25" s="54">
        <f>'2014. eredeti'!E25</f>
        <v>332890.36000000004</v>
      </c>
      <c r="F25" s="23"/>
      <c r="G25" s="24"/>
    </row>
    <row r="26" spans="1:7" ht="18.75" customHeight="1">
      <c r="A26" s="55" t="s">
        <v>9</v>
      </c>
      <c r="B26" s="56"/>
      <c r="C26" s="57"/>
      <c r="D26" s="25">
        <f>'2014. eredeti'!D26</f>
        <v>0</v>
      </c>
      <c r="E26" s="25">
        <f>'2014. eredeti'!E26</f>
        <v>0</v>
      </c>
      <c r="F26" s="23"/>
      <c r="G26" s="23"/>
    </row>
    <row r="27" spans="1:7" ht="18.75" customHeight="1">
      <c r="A27" s="17" t="s">
        <v>18</v>
      </c>
      <c r="B27" s="17">
        <v>16</v>
      </c>
      <c r="C27" s="25">
        <v>266</v>
      </c>
      <c r="D27" s="25">
        <f>'2014. eredeti'!D27</f>
        <v>0</v>
      </c>
      <c r="E27" s="25">
        <f>'2014. eredeti'!E27</f>
        <v>0</v>
      </c>
      <c r="F27" s="23"/>
      <c r="G27" s="23"/>
    </row>
    <row r="28" spans="1:7" ht="18.75" customHeight="1">
      <c r="A28" s="17" t="s">
        <v>21</v>
      </c>
      <c r="B28" s="17">
        <v>17</v>
      </c>
      <c r="C28" s="25">
        <v>380</v>
      </c>
      <c r="D28" s="25">
        <f>'2014. eredeti'!D28</f>
        <v>0</v>
      </c>
      <c r="E28" s="25">
        <f>'2014. eredeti'!E28</f>
        <v>0</v>
      </c>
      <c r="F28" s="23"/>
      <c r="G28" s="23"/>
    </row>
    <row r="29" spans="1:7" ht="18.75" customHeight="1">
      <c r="A29" s="17" t="s">
        <v>23</v>
      </c>
      <c r="B29" s="17">
        <v>18</v>
      </c>
      <c r="C29" s="25">
        <v>1763</v>
      </c>
      <c r="D29" s="25">
        <f>'2014. eredeti'!D29</f>
        <v>0</v>
      </c>
      <c r="E29" s="25">
        <f>'2014. eredeti'!E29</f>
        <v>0</v>
      </c>
      <c r="F29" s="23"/>
      <c r="G29" s="23"/>
    </row>
    <row r="30" spans="1:7" ht="18.75" customHeight="1">
      <c r="A30" s="53" t="s">
        <v>35</v>
      </c>
      <c r="B30" s="53">
        <v>19</v>
      </c>
      <c r="C30" s="35">
        <f>SUM(C27:C29)</f>
        <v>2409</v>
      </c>
      <c r="D30" s="25">
        <f>'2014. eredeti'!D30</f>
        <v>0</v>
      </c>
      <c r="E30" s="25">
        <f>'2014. eredeti'!E30</f>
        <v>0</v>
      </c>
      <c r="F30" s="23"/>
      <c r="G30" s="24"/>
    </row>
    <row r="31" spans="1:7" ht="18.75" customHeight="1">
      <c r="A31" s="17" t="s">
        <v>27</v>
      </c>
      <c r="B31" s="17">
        <v>20</v>
      </c>
      <c r="C31" s="25">
        <v>16732</v>
      </c>
      <c r="D31" s="25">
        <f>'2014. eredeti'!D31</f>
        <v>23485.000000000004</v>
      </c>
      <c r="E31" s="25">
        <f>'2014. eredeti'!E31</f>
        <v>25833.500000000007</v>
      </c>
      <c r="F31" s="23"/>
      <c r="G31" s="23"/>
    </row>
    <row r="32" spans="1:7" ht="18.75" customHeight="1">
      <c r="A32" s="17" t="s">
        <v>28</v>
      </c>
      <c r="B32" s="17">
        <v>21</v>
      </c>
      <c r="C32" s="25">
        <v>10288</v>
      </c>
      <c r="D32" s="25">
        <f>'2014. eredeti'!D32</f>
        <v>11316.800000000001</v>
      </c>
      <c r="E32" s="25">
        <f>'2014. eredeti'!E32</f>
        <v>12448.480000000001</v>
      </c>
      <c r="F32" s="23"/>
      <c r="G32" s="23"/>
    </row>
    <row r="33" spans="1:7" ht="18.75" customHeight="1">
      <c r="A33" s="17" t="s">
        <v>29</v>
      </c>
      <c r="B33" s="17">
        <v>22</v>
      </c>
      <c r="C33" s="25"/>
      <c r="D33" s="25">
        <f>'2014. eredeti'!D33</f>
        <v>0</v>
      </c>
      <c r="E33" s="25">
        <f>'2014. eredeti'!E33</f>
        <v>0</v>
      </c>
      <c r="F33" s="23"/>
      <c r="G33" s="23"/>
    </row>
    <row r="34" spans="1:7" ht="18.75" customHeight="1">
      <c r="A34" s="53" t="s">
        <v>36</v>
      </c>
      <c r="B34" s="53">
        <v>23</v>
      </c>
      <c r="C34" s="35">
        <f>SUM(C31:C33)</f>
        <v>27020</v>
      </c>
      <c r="D34" s="54">
        <f>'2014. eredeti'!D34</f>
        <v>34801.8</v>
      </c>
      <c r="E34" s="54">
        <f>'2014. eredeti'!E34</f>
        <v>38281.98000000001</v>
      </c>
      <c r="F34" s="23"/>
      <c r="G34" s="24"/>
    </row>
    <row r="35" spans="1:7" ht="18.75" customHeight="1" thickBot="1">
      <c r="A35" s="18" t="s">
        <v>11</v>
      </c>
      <c r="B35" s="19">
        <v>24</v>
      </c>
      <c r="C35" s="59">
        <f>C17+C30</f>
        <v>341078</v>
      </c>
      <c r="D35" s="59">
        <f>D17+D30</f>
        <v>337429.4</v>
      </c>
      <c r="E35" s="36">
        <f>E30+E17</f>
        <v>371172.3400000001</v>
      </c>
      <c r="F35" s="23"/>
      <c r="G35" s="23"/>
    </row>
    <row r="36" spans="1:7" ht="18.75" customHeight="1" thickBot="1">
      <c r="A36" s="18" t="s">
        <v>12</v>
      </c>
      <c r="B36" s="19">
        <v>25</v>
      </c>
      <c r="C36" s="33">
        <f>SUM(C25,C34)</f>
        <v>341078</v>
      </c>
      <c r="D36" s="33">
        <f>SUM(D25,D34)</f>
        <v>337429.4</v>
      </c>
      <c r="E36" s="36">
        <f>E34+E25</f>
        <v>371172.3400000001</v>
      </c>
      <c r="F36" s="23"/>
      <c r="G36" s="23"/>
    </row>
    <row r="37" ht="18.75" customHeight="1">
      <c r="E37" s="50"/>
    </row>
    <row r="38" spans="5:6" ht="18.75" customHeight="1">
      <c r="E38" s="50"/>
      <c r="F38" s="20"/>
    </row>
    <row r="39" ht="18.75" customHeight="1">
      <c r="C39" s="34" t="s">
        <v>10</v>
      </c>
    </row>
    <row r="40" spans="1:9" ht="18.75" customHeight="1">
      <c r="A40" s="1"/>
      <c r="B40" s="1"/>
      <c r="D40" s="50"/>
      <c r="E40" s="50"/>
      <c r="H40" s="1"/>
      <c r="I40" s="1"/>
    </row>
    <row r="41" spans="1:9" ht="18.75" customHeight="1">
      <c r="A41" s="1"/>
      <c r="B41" s="1"/>
      <c r="H41" s="1"/>
      <c r="I41" s="1"/>
    </row>
    <row r="42" spans="1:9" ht="18.75" customHeight="1">
      <c r="A42" s="1"/>
      <c r="B42" s="1"/>
      <c r="H42" s="1"/>
      <c r="I42" s="1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printOptions/>
  <pageMargins left="0.7086614173228347" right="0.6299212598425197" top="0.5511811023622047" bottom="0.5118110236220472" header="0.2362204724409449" footer="0.2362204724409449"/>
  <pageSetup firstPageNumber="12" useFirstPageNumber="1" horizontalDpi="600" verticalDpi="600" orientation="portrait" paperSize="9" scale="99" r:id="rId1"/>
  <headerFooter alignWithMargins="0">
    <oddHeader>&amp;R&amp;10 14. melléklet .../2014. (......) önkormányzati rendelethez</oddHeader>
    <oddFooter>&amp;C&amp;10 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view="pageLayout" zoomScaleSheetLayoutView="100" workbookViewId="0" topLeftCell="A1">
      <selection activeCell="C1" sqref="C1:C16384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34" customWidth="1"/>
    <col min="4" max="5" width="11.19921875" style="34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26"/>
      <c r="D2" s="26"/>
      <c r="E2" s="38"/>
      <c r="H2" s="1"/>
      <c r="I2" s="1"/>
    </row>
    <row r="3" spans="1:9" ht="18.75">
      <c r="A3" s="2" t="s">
        <v>15</v>
      </c>
      <c r="B3" s="3"/>
      <c r="C3" s="26"/>
      <c r="D3" s="26"/>
      <c r="E3" s="38"/>
      <c r="F3" s="4"/>
      <c r="G3" s="4"/>
      <c r="H3" s="5"/>
      <c r="I3" s="5"/>
    </row>
    <row r="4" spans="1:9" ht="15.75">
      <c r="A4" s="6"/>
      <c r="C4" s="27"/>
      <c r="D4" s="39"/>
      <c r="E4" s="27"/>
      <c r="F4" s="4"/>
      <c r="G4" s="4"/>
      <c r="H4" s="5"/>
      <c r="I4" s="5"/>
    </row>
    <row r="5" spans="1:9" ht="16.5" thickBot="1">
      <c r="A5" s="22"/>
      <c r="C5" s="28"/>
      <c r="D5" s="27"/>
      <c r="E5" s="40" t="s">
        <v>1</v>
      </c>
      <c r="F5" s="4"/>
      <c r="G5" s="4"/>
      <c r="H5" s="5"/>
      <c r="I5" s="5"/>
    </row>
    <row r="6" spans="1:8" ht="15.75">
      <c r="A6" s="7"/>
      <c r="B6" s="8" t="s">
        <v>2</v>
      </c>
      <c r="C6" s="29"/>
      <c r="D6" s="41"/>
      <c r="E6" s="42"/>
      <c r="F6" s="4"/>
      <c r="G6" s="4"/>
      <c r="H6" s="5"/>
    </row>
    <row r="7" spans="1:7" ht="15.75">
      <c r="A7" s="9" t="s">
        <v>3</v>
      </c>
      <c r="B7" s="10" t="s">
        <v>4</v>
      </c>
      <c r="C7" s="21" t="s">
        <v>13</v>
      </c>
      <c r="D7" s="43" t="s">
        <v>14</v>
      </c>
      <c r="E7" s="44" t="s">
        <v>16</v>
      </c>
      <c r="F7" s="21"/>
      <c r="G7" s="21"/>
    </row>
    <row r="8" spans="1:5" ht="15.75">
      <c r="A8" s="11"/>
      <c r="B8" s="12"/>
      <c r="C8" s="30"/>
      <c r="D8" s="45"/>
      <c r="E8" s="46"/>
    </row>
    <row r="9" spans="1:5" ht="16.5" thickBot="1">
      <c r="A9" s="13">
        <v>1</v>
      </c>
      <c r="B9" s="61">
        <v>2</v>
      </c>
      <c r="C9" s="31">
        <v>3</v>
      </c>
      <c r="D9" s="47">
        <v>4</v>
      </c>
      <c r="E9" s="48">
        <v>5</v>
      </c>
    </row>
    <row r="10" spans="1:6" ht="15.75">
      <c r="A10" s="15" t="s">
        <v>5</v>
      </c>
      <c r="B10" s="16"/>
      <c r="C10" s="32"/>
      <c r="D10" s="49"/>
      <c r="E10" s="37"/>
      <c r="F10" s="20"/>
    </row>
    <row r="11" spans="1:7" ht="18.75" customHeight="1">
      <c r="A11" s="17" t="s">
        <v>17</v>
      </c>
      <c r="B11" s="17">
        <v>1</v>
      </c>
      <c r="C11" s="25">
        <v>26142</v>
      </c>
      <c r="D11" s="25">
        <f>'2014. eredeti'!D11</f>
        <v>0</v>
      </c>
      <c r="E11" s="25">
        <f>'2014. eredeti'!E11</f>
        <v>0</v>
      </c>
      <c r="F11" s="23"/>
      <c r="G11" s="23"/>
    </row>
    <row r="12" spans="1:7" ht="18.75" customHeight="1">
      <c r="A12" s="17" t="s">
        <v>19</v>
      </c>
      <c r="B12" s="17">
        <v>2</v>
      </c>
      <c r="C12" s="25"/>
      <c r="D12" s="25">
        <f>'2014. eredeti'!D12</f>
        <v>0</v>
      </c>
      <c r="E12" s="25">
        <f>'2014. eredeti'!E12</f>
        <v>0</v>
      </c>
      <c r="F12" s="23"/>
      <c r="G12" s="23"/>
    </row>
    <row r="13" spans="1:7" ht="18.75" customHeight="1">
      <c r="A13" s="17" t="s">
        <v>20</v>
      </c>
      <c r="B13" s="17">
        <v>3</v>
      </c>
      <c r="C13" s="25">
        <v>2698</v>
      </c>
      <c r="D13" s="25">
        <f>'2014. eredeti'!D13</f>
        <v>0</v>
      </c>
      <c r="E13" s="25">
        <f>'2014. eredeti'!E13</f>
        <v>0</v>
      </c>
      <c r="F13" s="23"/>
      <c r="G13" s="23"/>
    </row>
    <row r="14" spans="1:7" ht="18.75" customHeight="1">
      <c r="A14" s="17" t="s">
        <v>22</v>
      </c>
      <c r="B14" s="17">
        <v>4</v>
      </c>
      <c r="C14" s="25"/>
      <c r="D14" s="25">
        <f>'2014. eredeti'!D14</f>
        <v>0</v>
      </c>
      <c r="E14" s="25">
        <f>'2014. eredeti'!E14</f>
        <v>0</v>
      </c>
      <c r="F14" s="23"/>
      <c r="G14" s="23"/>
    </row>
    <row r="15" spans="1:7" ht="18.75" customHeight="1">
      <c r="A15" s="51" t="s">
        <v>31</v>
      </c>
      <c r="B15" s="51">
        <v>5</v>
      </c>
      <c r="C15" s="35">
        <f>SUM(C11:C13)</f>
        <v>28840</v>
      </c>
      <c r="D15" s="54">
        <f>'2014. eredeti'!D15</f>
        <v>0</v>
      </c>
      <c r="E15" s="54">
        <f>'2014. eredeti'!E15</f>
        <v>0</v>
      </c>
      <c r="F15" s="23"/>
      <c r="G15" s="23"/>
    </row>
    <row r="16" spans="1:7" ht="18.75" customHeight="1">
      <c r="A16" s="17" t="s">
        <v>24</v>
      </c>
      <c r="B16" s="17">
        <v>6</v>
      </c>
      <c r="C16" s="25">
        <v>297275</v>
      </c>
      <c r="D16" s="25">
        <f>'2014. eredeti'!D16</f>
        <v>337429.4</v>
      </c>
      <c r="E16" s="25">
        <f>'2014. eredeti'!E16</f>
        <v>371172.3400000001</v>
      </c>
      <c r="F16" s="23"/>
      <c r="G16" s="23"/>
    </row>
    <row r="17" spans="1:7" ht="18.75" customHeight="1">
      <c r="A17" s="51" t="s">
        <v>32</v>
      </c>
      <c r="B17" s="53">
        <v>7</v>
      </c>
      <c r="C17" s="35">
        <f>C15+C16</f>
        <v>326115</v>
      </c>
      <c r="D17" s="54">
        <f>'2014. eredeti'!D17</f>
        <v>337429.4</v>
      </c>
      <c r="E17" s="54">
        <f>'2014. eredeti'!E17</f>
        <v>371172.3400000001</v>
      </c>
      <c r="F17" s="23"/>
      <c r="G17" s="24"/>
    </row>
    <row r="18" spans="1:7" ht="18.75" customHeight="1">
      <c r="A18" s="17" t="s">
        <v>6</v>
      </c>
      <c r="B18" s="52">
        <v>8</v>
      </c>
      <c r="C18" s="25">
        <v>167093</v>
      </c>
      <c r="D18" s="25">
        <f>'2014. eredeti'!D18</f>
        <v>139213.80000000002</v>
      </c>
      <c r="E18" s="25">
        <f>'2014. eredeti'!E18</f>
        <v>153135.18000000002</v>
      </c>
      <c r="F18" s="23"/>
      <c r="G18" s="23"/>
    </row>
    <row r="19" spans="1:7" ht="18.75" customHeight="1">
      <c r="A19" s="17" t="s">
        <v>25</v>
      </c>
      <c r="B19" s="52">
        <v>9</v>
      </c>
      <c r="C19" s="25">
        <v>42722</v>
      </c>
      <c r="D19" s="25">
        <f>'2014. eredeti'!D19</f>
        <v>34928.3</v>
      </c>
      <c r="E19" s="25">
        <f>'2014. eredeti'!E19</f>
        <v>38421.130000000005</v>
      </c>
      <c r="F19" s="23"/>
      <c r="G19" s="23"/>
    </row>
    <row r="20" spans="1:7" ht="18.75" customHeight="1">
      <c r="A20" s="17" t="s">
        <v>7</v>
      </c>
      <c r="B20" s="52">
        <v>10</v>
      </c>
      <c r="C20" s="25">
        <v>107034</v>
      </c>
      <c r="D20" s="25">
        <f>'2014. eredeti'!D20</f>
        <v>100985.50000000001</v>
      </c>
      <c r="E20" s="25">
        <f>'2014. eredeti'!E20</f>
        <v>111084.05000000003</v>
      </c>
      <c r="F20" s="23"/>
      <c r="G20" s="23"/>
    </row>
    <row r="21" spans="1:7" ht="18.75" customHeight="1">
      <c r="A21" s="17" t="s">
        <v>8</v>
      </c>
      <c r="B21" s="52">
        <v>11</v>
      </c>
      <c r="C21" s="25">
        <v>0</v>
      </c>
      <c r="D21" s="25">
        <f>'2014. eredeti'!D21</f>
        <v>0</v>
      </c>
      <c r="E21" s="25">
        <f>'2014. eredeti'!E21</f>
        <v>0</v>
      </c>
      <c r="F21" s="23"/>
      <c r="G21" s="23"/>
    </row>
    <row r="22" spans="1:7" ht="18.75" customHeight="1">
      <c r="A22" s="17" t="s">
        <v>26</v>
      </c>
      <c r="B22" s="52">
        <v>12</v>
      </c>
      <c r="C22" s="25">
        <v>0</v>
      </c>
      <c r="D22" s="25">
        <f>'2014. eredeti'!D22</f>
        <v>27500.000000000004</v>
      </c>
      <c r="E22" s="25">
        <f>'2014. eredeti'!E22</f>
        <v>30250.000000000007</v>
      </c>
      <c r="F22" s="23"/>
      <c r="G22" s="23"/>
    </row>
    <row r="23" spans="1:7" ht="18.75" customHeight="1">
      <c r="A23" s="51" t="s">
        <v>34</v>
      </c>
      <c r="B23" s="52">
        <v>13</v>
      </c>
      <c r="C23" s="54">
        <f>SUM(C18:C22)</f>
        <v>316849</v>
      </c>
      <c r="D23" s="54">
        <f>'2014. eredeti'!D23</f>
        <v>302627.60000000003</v>
      </c>
      <c r="E23" s="54">
        <f>'2014. eredeti'!E23</f>
        <v>332890.36000000004</v>
      </c>
      <c r="F23" s="20"/>
      <c r="G23" s="23"/>
    </row>
    <row r="24" spans="1:7" ht="18.75" customHeight="1">
      <c r="A24" s="17" t="s">
        <v>30</v>
      </c>
      <c r="B24" s="52">
        <v>14</v>
      </c>
      <c r="C24" s="25">
        <v>0</v>
      </c>
      <c r="D24" s="25">
        <f>'2014. eredeti'!D24</f>
        <v>0</v>
      </c>
      <c r="E24" s="25">
        <f>'2014. eredeti'!E24</f>
        <v>0</v>
      </c>
      <c r="F24" s="23"/>
      <c r="G24" s="23"/>
    </row>
    <row r="25" spans="1:7" ht="18.75" customHeight="1">
      <c r="A25" s="51" t="s">
        <v>33</v>
      </c>
      <c r="B25" s="53">
        <v>15</v>
      </c>
      <c r="C25" s="35">
        <f>SUM(C23:C24)</f>
        <v>316849</v>
      </c>
      <c r="D25" s="54">
        <f>'2014. eredeti'!D25</f>
        <v>302627.60000000003</v>
      </c>
      <c r="E25" s="54">
        <f>'2014. eredeti'!E25</f>
        <v>332890.36000000004</v>
      </c>
      <c r="F25" s="23"/>
      <c r="G25" s="24"/>
    </row>
    <row r="26" spans="1:7" ht="18.75" customHeight="1">
      <c r="A26" s="55" t="s">
        <v>9</v>
      </c>
      <c r="B26" s="56"/>
      <c r="C26" s="57"/>
      <c r="D26" s="25">
        <f>'2014. eredeti'!D26</f>
        <v>0</v>
      </c>
      <c r="E26" s="25">
        <f>'2014. eredeti'!E26</f>
        <v>0</v>
      </c>
      <c r="F26" s="23"/>
      <c r="G26" s="23"/>
    </row>
    <row r="27" spans="1:7" ht="18.75" customHeight="1">
      <c r="A27" s="17" t="s">
        <v>18</v>
      </c>
      <c r="B27" s="17">
        <v>16</v>
      </c>
      <c r="C27" s="25">
        <v>1003</v>
      </c>
      <c r="D27" s="25">
        <f>'2014. eredeti'!D27</f>
        <v>0</v>
      </c>
      <c r="E27" s="25">
        <f>'2014. eredeti'!E27</f>
        <v>0</v>
      </c>
      <c r="F27" s="23"/>
      <c r="G27" s="23"/>
    </row>
    <row r="28" spans="1:7" ht="18.75" customHeight="1">
      <c r="A28" s="17" t="s">
        <v>21</v>
      </c>
      <c r="B28" s="17">
        <v>17</v>
      </c>
      <c r="C28" s="25">
        <v>380</v>
      </c>
      <c r="D28" s="25">
        <f>'2014. eredeti'!D28</f>
        <v>0</v>
      </c>
      <c r="E28" s="25">
        <f>'2014. eredeti'!E28</f>
        <v>0</v>
      </c>
      <c r="F28" s="23"/>
      <c r="G28" s="23"/>
    </row>
    <row r="29" spans="1:7" ht="18.75" customHeight="1">
      <c r="A29" s="17" t="s">
        <v>23</v>
      </c>
      <c r="B29" s="17">
        <v>18</v>
      </c>
      <c r="C29" s="25">
        <v>1819</v>
      </c>
      <c r="D29" s="25">
        <f>'2014. eredeti'!D29</f>
        <v>0</v>
      </c>
      <c r="E29" s="25">
        <f>'2014. eredeti'!E29</f>
        <v>0</v>
      </c>
      <c r="F29" s="23"/>
      <c r="G29" s="23"/>
    </row>
    <row r="30" spans="1:7" ht="18.75" customHeight="1">
      <c r="A30" s="53" t="s">
        <v>35</v>
      </c>
      <c r="B30" s="53">
        <v>19</v>
      </c>
      <c r="C30" s="35">
        <f>SUM(C27:C29)</f>
        <v>3202</v>
      </c>
      <c r="D30" s="25">
        <f>'2014. eredeti'!D30</f>
        <v>0</v>
      </c>
      <c r="E30" s="25">
        <f>'2014. eredeti'!E30</f>
        <v>0</v>
      </c>
      <c r="F30" s="23"/>
      <c r="G30" s="24"/>
    </row>
    <row r="31" spans="1:7" ht="18.75" customHeight="1">
      <c r="A31" s="17" t="s">
        <v>27</v>
      </c>
      <c r="B31" s="17">
        <v>20</v>
      </c>
      <c r="C31" s="25">
        <v>11180</v>
      </c>
      <c r="D31" s="25">
        <f>'2014. eredeti'!D31</f>
        <v>23485.000000000004</v>
      </c>
      <c r="E31" s="25">
        <f>'2014. eredeti'!E31</f>
        <v>25833.500000000007</v>
      </c>
      <c r="F31" s="23"/>
      <c r="G31" s="23"/>
    </row>
    <row r="32" spans="1:7" ht="18.75" customHeight="1">
      <c r="A32" s="17" t="s">
        <v>28</v>
      </c>
      <c r="B32" s="17">
        <v>21</v>
      </c>
      <c r="C32" s="25">
        <v>1288</v>
      </c>
      <c r="D32" s="25">
        <f>'2014. eredeti'!D32</f>
        <v>11316.800000000001</v>
      </c>
      <c r="E32" s="25">
        <f>'2014. eredeti'!E32</f>
        <v>12448.480000000001</v>
      </c>
      <c r="F32" s="23"/>
      <c r="G32" s="23"/>
    </row>
    <row r="33" spans="1:7" ht="18.75" customHeight="1">
      <c r="A33" s="17" t="s">
        <v>29</v>
      </c>
      <c r="B33" s="17">
        <v>22</v>
      </c>
      <c r="C33" s="25"/>
      <c r="D33" s="25">
        <f>'2014. eredeti'!D33</f>
        <v>0</v>
      </c>
      <c r="E33" s="25">
        <f>'2014. eredeti'!E33</f>
        <v>0</v>
      </c>
      <c r="F33" s="23"/>
      <c r="G33" s="23"/>
    </row>
    <row r="34" spans="1:7" ht="18.75" customHeight="1">
      <c r="A34" s="53" t="s">
        <v>36</v>
      </c>
      <c r="B34" s="53">
        <v>23</v>
      </c>
      <c r="C34" s="35">
        <f>SUM(C31:C33)</f>
        <v>12468</v>
      </c>
      <c r="D34" s="54">
        <f>'2014. eredeti'!D34</f>
        <v>34801.8</v>
      </c>
      <c r="E34" s="54">
        <f>'2014. eredeti'!E34</f>
        <v>38281.98000000001</v>
      </c>
      <c r="F34" s="23"/>
      <c r="G34" s="24"/>
    </row>
    <row r="35" spans="1:7" ht="18.75" customHeight="1" thickBot="1">
      <c r="A35" s="18" t="s">
        <v>11</v>
      </c>
      <c r="B35" s="19">
        <v>24</v>
      </c>
      <c r="C35" s="59">
        <f>C17+C30</f>
        <v>329317</v>
      </c>
      <c r="D35" s="59">
        <f>D17+D30</f>
        <v>337429.4</v>
      </c>
      <c r="E35" s="36">
        <f>E30+E17</f>
        <v>371172.3400000001</v>
      </c>
      <c r="F35" s="23"/>
      <c r="G35" s="23"/>
    </row>
    <row r="36" spans="1:7" ht="18.75" customHeight="1" thickBot="1">
      <c r="A36" s="18" t="s">
        <v>12</v>
      </c>
      <c r="B36" s="19">
        <v>25</v>
      </c>
      <c r="C36" s="33">
        <f>SUM(C25,C34)</f>
        <v>329317</v>
      </c>
      <c r="D36" s="33">
        <f>SUM(D25,D34)</f>
        <v>337429.4</v>
      </c>
      <c r="E36" s="36">
        <f>E34+E25</f>
        <v>371172.3400000001</v>
      </c>
      <c r="F36" s="23"/>
      <c r="G36" s="23"/>
    </row>
    <row r="37" ht="18.75" customHeight="1">
      <c r="E37" s="50"/>
    </row>
    <row r="38" spans="5:6" ht="18.75" customHeight="1">
      <c r="E38" s="50"/>
      <c r="F38" s="20"/>
    </row>
    <row r="39" ht="18.75" customHeight="1">
      <c r="C39" s="34" t="s">
        <v>10</v>
      </c>
    </row>
    <row r="40" spans="1:9" ht="18.75" customHeight="1">
      <c r="A40" s="1"/>
      <c r="B40" s="1"/>
      <c r="D40" s="50"/>
      <c r="E40" s="50"/>
      <c r="H40" s="1"/>
      <c r="I40" s="1"/>
    </row>
    <row r="41" spans="1:9" ht="18.75" customHeight="1">
      <c r="A41" s="1"/>
      <c r="B41" s="1"/>
      <c r="H41" s="1"/>
      <c r="I41" s="1"/>
    </row>
    <row r="42" spans="1:9" ht="18.75" customHeight="1">
      <c r="A42" s="1"/>
      <c r="B42" s="1"/>
      <c r="H42" s="1"/>
      <c r="I42" s="1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printOptions/>
  <pageMargins left="0.7086614173228347" right="0.6299212598425197" top="0.5511811023622047" bottom="0.5118110236220472" header="0.2362204724409449" footer="0.2362204724409449"/>
  <pageSetup firstPageNumber="12" useFirstPageNumber="1" horizontalDpi="600" verticalDpi="600" orientation="portrait" paperSize="9" scale="99" r:id="rId1"/>
  <headerFooter alignWithMargins="0">
    <oddHeader>&amp;R&amp;10 13. melléklet .../2014. (......) önkormányzati rendelethez</oddHeader>
    <oddFooter>&amp;C&amp;10 1.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2"/>
  <sheetViews>
    <sheetView tabSelected="1" view="pageLayout" zoomScaleSheetLayoutView="100" workbookViewId="0" topLeftCell="A1">
      <selection activeCell="A7" sqref="A7"/>
    </sheetView>
  </sheetViews>
  <sheetFormatPr defaultColWidth="8.796875" defaultRowHeight="15"/>
  <cols>
    <col min="1" max="1" width="40.09765625" style="0" customWidth="1"/>
    <col min="2" max="2" width="4.8984375" style="0" customWidth="1"/>
    <col min="3" max="3" width="11.5" style="0" customWidth="1"/>
    <col min="4" max="4" width="12.09765625" style="34" customWidth="1"/>
    <col min="5" max="5" width="11.19921875" style="34" customWidth="1"/>
    <col min="6" max="6" width="17.09765625" style="34" customWidth="1"/>
    <col min="7" max="7" width="17.09765625" style="0" customWidth="1"/>
    <col min="8" max="8" width="14" style="0" bestFit="1" customWidth="1"/>
    <col min="9" max="9" width="14.09765625" style="0" customWidth="1"/>
    <col min="10" max="10" width="20.09765625" style="0" customWidth="1"/>
  </cols>
  <sheetData>
    <row r="2" spans="1:10" ht="16.5">
      <c r="A2" s="71" t="s">
        <v>39</v>
      </c>
      <c r="B2" s="3"/>
      <c r="C2" s="3"/>
      <c r="D2" s="26"/>
      <c r="E2" s="26"/>
      <c r="F2" s="38"/>
      <c r="I2" s="1"/>
      <c r="J2" s="1"/>
    </row>
    <row r="3" spans="1:10" ht="16.5">
      <c r="A3" s="71" t="s">
        <v>15</v>
      </c>
      <c r="B3" s="3"/>
      <c r="C3" s="3"/>
      <c r="D3" s="26"/>
      <c r="E3" s="26"/>
      <c r="F3" s="38"/>
      <c r="G3" s="4"/>
      <c r="H3" s="4"/>
      <c r="I3" s="5"/>
      <c r="J3" s="5"/>
    </row>
    <row r="4" spans="1:10" ht="15.75">
      <c r="A4" s="6"/>
      <c r="D4" s="27"/>
      <c r="E4" s="39"/>
      <c r="F4" s="27"/>
      <c r="G4" s="4"/>
      <c r="H4" s="4"/>
      <c r="I4" s="5"/>
      <c r="J4" s="5"/>
    </row>
    <row r="5" spans="1:10" ht="16.5" thickBot="1">
      <c r="A5" s="22"/>
      <c r="D5" s="28"/>
      <c r="E5" s="27"/>
      <c r="F5" s="40" t="s">
        <v>1</v>
      </c>
      <c r="G5" s="4"/>
      <c r="H5" s="4"/>
      <c r="I5" s="5"/>
      <c r="J5" s="5"/>
    </row>
    <row r="6" spans="1:9" ht="15.75">
      <c r="A6" s="7"/>
      <c r="B6" s="70" t="s">
        <v>2</v>
      </c>
      <c r="C6" s="68" t="s">
        <v>37</v>
      </c>
      <c r="D6" s="72" t="s">
        <v>38</v>
      </c>
      <c r="E6" s="68" t="s">
        <v>37</v>
      </c>
      <c r="F6" s="69" t="s">
        <v>37</v>
      </c>
      <c r="G6" s="4"/>
      <c r="H6" s="4"/>
      <c r="I6" s="5"/>
    </row>
    <row r="7" spans="1:8" ht="15.75">
      <c r="A7" s="9" t="s">
        <v>3</v>
      </c>
      <c r="B7" s="62" t="s">
        <v>4</v>
      </c>
      <c r="C7" s="43" t="s">
        <v>13</v>
      </c>
      <c r="D7" s="21" t="s">
        <v>13</v>
      </c>
      <c r="E7" s="43" t="s">
        <v>14</v>
      </c>
      <c r="F7" s="44" t="s">
        <v>16</v>
      </c>
      <c r="G7" s="21"/>
      <c r="H7" s="21"/>
    </row>
    <row r="8" spans="1:6" ht="15.75">
      <c r="A8" s="11"/>
      <c r="B8" s="12"/>
      <c r="C8" s="12"/>
      <c r="D8" s="30"/>
      <c r="E8" s="45"/>
      <c r="F8" s="46"/>
    </row>
    <row r="9" spans="1:6" ht="16.5" thickBot="1">
      <c r="A9" s="13">
        <v>1</v>
      </c>
      <c r="B9" s="14">
        <v>2</v>
      </c>
      <c r="C9" s="60"/>
      <c r="D9" s="31">
        <v>3</v>
      </c>
      <c r="E9" s="47">
        <v>4</v>
      </c>
      <c r="F9" s="48">
        <v>5</v>
      </c>
    </row>
    <row r="10" spans="1:7" ht="15.75">
      <c r="A10" s="15" t="s">
        <v>5</v>
      </c>
      <c r="B10" s="16"/>
      <c r="C10" s="16"/>
      <c r="D10" s="32"/>
      <c r="E10" s="49"/>
      <c r="F10" s="37"/>
      <c r="G10" s="20"/>
    </row>
    <row r="11" spans="1:8" ht="18.75" customHeight="1">
      <c r="A11" s="17" t="s">
        <v>17</v>
      </c>
      <c r="B11" s="17">
        <v>1</v>
      </c>
      <c r="C11" s="25">
        <v>26142</v>
      </c>
      <c r="D11" s="25">
        <v>26142</v>
      </c>
      <c r="E11" s="25">
        <f>'2014. eredeti'!D11</f>
        <v>0</v>
      </c>
      <c r="F11" s="25">
        <f>'2014. eredeti'!E11</f>
        <v>0</v>
      </c>
      <c r="G11" s="23"/>
      <c r="H11" s="23"/>
    </row>
    <row r="12" spans="1:8" ht="18.75" customHeight="1">
      <c r="A12" s="17" t="s">
        <v>19</v>
      </c>
      <c r="B12" s="17">
        <v>2</v>
      </c>
      <c r="C12" s="25"/>
      <c r="D12" s="25"/>
      <c r="E12" s="25">
        <f>'2014. eredeti'!D12</f>
        <v>0</v>
      </c>
      <c r="F12" s="25">
        <f>'2014. eredeti'!E12</f>
        <v>0</v>
      </c>
      <c r="G12" s="23"/>
      <c r="H12" s="23"/>
    </row>
    <row r="13" spans="1:8" ht="18.75" customHeight="1">
      <c r="A13" s="17" t="s">
        <v>20</v>
      </c>
      <c r="B13" s="17">
        <v>3</v>
      </c>
      <c r="C13" s="25">
        <v>2698</v>
      </c>
      <c r="D13" s="25">
        <v>4811</v>
      </c>
      <c r="E13" s="25">
        <f>'2014. eredeti'!D13</f>
        <v>0</v>
      </c>
      <c r="F13" s="25">
        <f>'2014. eredeti'!E13</f>
        <v>0</v>
      </c>
      <c r="G13" s="23"/>
      <c r="H13" s="23"/>
    </row>
    <row r="14" spans="1:8" ht="18.75" customHeight="1">
      <c r="A14" s="17" t="s">
        <v>22</v>
      </c>
      <c r="B14" s="17">
        <v>4</v>
      </c>
      <c r="C14" s="25"/>
      <c r="D14" s="25"/>
      <c r="E14" s="25">
        <f>'2014. eredeti'!D14</f>
        <v>0</v>
      </c>
      <c r="F14" s="25">
        <f>'2014. eredeti'!E14</f>
        <v>0</v>
      </c>
      <c r="G14" s="23"/>
      <c r="H14" s="23"/>
    </row>
    <row r="15" spans="1:8" ht="18.75" customHeight="1">
      <c r="A15" s="51" t="s">
        <v>31</v>
      </c>
      <c r="B15" s="51">
        <v>5</v>
      </c>
      <c r="C15" s="35">
        <f>SUM(C11:C13)</f>
        <v>28840</v>
      </c>
      <c r="D15" s="35">
        <f>SUM(D11:D13)</f>
        <v>30953</v>
      </c>
      <c r="E15" s="54">
        <f>'2014. eredeti'!D15</f>
        <v>0</v>
      </c>
      <c r="F15" s="54">
        <f>'2014. eredeti'!E15</f>
        <v>0</v>
      </c>
      <c r="G15" s="23"/>
      <c r="H15" s="23"/>
    </row>
    <row r="16" spans="1:8" ht="18.75" customHeight="1">
      <c r="A16" s="17" t="s">
        <v>24</v>
      </c>
      <c r="B16" s="17">
        <v>6</v>
      </c>
      <c r="C16" s="25">
        <v>297275</v>
      </c>
      <c r="D16" s="25">
        <v>297262</v>
      </c>
      <c r="E16" s="25">
        <f>'2014. eredeti'!D16</f>
        <v>337429.4</v>
      </c>
      <c r="F16" s="25">
        <f>'2014. eredeti'!E16</f>
        <v>371172.3400000001</v>
      </c>
      <c r="G16" s="23"/>
      <c r="H16" s="23"/>
    </row>
    <row r="17" spans="1:8" ht="18.75" customHeight="1">
      <c r="A17" s="51" t="s">
        <v>32</v>
      </c>
      <c r="B17" s="53">
        <v>7</v>
      </c>
      <c r="C17" s="35">
        <f>C15+C16</f>
        <v>326115</v>
      </c>
      <c r="D17" s="35">
        <f>D15+D16</f>
        <v>328215</v>
      </c>
      <c r="E17" s="54">
        <f>'2014. eredeti'!D17</f>
        <v>337429.4</v>
      </c>
      <c r="F17" s="54">
        <f>'2014. eredeti'!E17</f>
        <v>371172.3400000001</v>
      </c>
      <c r="G17" s="23"/>
      <c r="H17" s="24"/>
    </row>
    <row r="18" spans="1:8" ht="18.75" customHeight="1">
      <c r="A18" s="17" t="s">
        <v>6</v>
      </c>
      <c r="B18" s="52">
        <v>8</v>
      </c>
      <c r="C18" s="25">
        <v>167093</v>
      </c>
      <c r="D18" s="25">
        <v>146609</v>
      </c>
      <c r="E18" s="25">
        <f>'2014. eredeti'!D18</f>
        <v>139213.80000000002</v>
      </c>
      <c r="F18" s="25">
        <f>'2014. eredeti'!E18</f>
        <v>153135.18000000002</v>
      </c>
      <c r="G18" s="23"/>
      <c r="H18" s="23"/>
    </row>
    <row r="19" spans="1:8" s="67" customFormat="1" ht="26.25" customHeight="1">
      <c r="A19" s="63" t="s">
        <v>25</v>
      </c>
      <c r="B19" s="64">
        <v>9</v>
      </c>
      <c r="C19" s="65">
        <v>42722</v>
      </c>
      <c r="D19" s="65">
        <v>39858</v>
      </c>
      <c r="E19" s="65">
        <f>'2014. eredeti'!D19</f>
        <v>34928.3</v>
      </c>
      <c r="F19" s="65">
        <f>'2014. eredeti'!E19</f>
        <v>38421.130000000005</v>
      </c>
      <c r="G19" s="66"/>
      <c r="H19" s="66"/>
    </row>
    <row r="20" spans="1:8" ht="18.75" customHeight="1">
      <c r="A20" s="17" t="s">
        <v>7</v>
      </c>
      <c r="B20" s="52">
        <v>10</v>
      </c>
      <c r="C20" s="25">
        <v>107034</v>
      </c>
      <c r="D20" s="25">
        <v>51676</v>
      </c>
      <c r="E20" s="25">
        <f>'2014. eredeti'!D20</f>
        <v>100985.50000000001</v>
      </c>
      <c r="F20" s="25">
        <f>'2014. eredeti'!E20</f>
        <v>111084.05000000003</v>
      </c>
      <c r="G20" s="23"/>
      <c r="H20" s="23"/>
    </row>
    <row r="21" spans="1:8" ht="18.75" customHeight="1">
      <c r="A21" s="17" t="s">
        <v>8</v>
      </c>
      <c r="B21" s="52">
        <v>11</v>
      </c>
      <c r="C21" s="25">
        <v>0</v>
      </c>
      <c r="D21" s="25">
        <v>0</v>
      </c>
      <c r="E21" s="25">
        <f>'2014. eredeti'!D21</f>
        <v>0</v>
      </c>
      <c r="F21" s="25">
        <f>'2014. eredeti'!E21</f>
        <v>0</v>
      </c>
      <c r="G21" s="23"/>
      <c r="H21" s="23"/>
    </row>
    <row r="22" spans="1:8" ht="18.75" customHeight="1">
      <c r="A22" s="17" t="s">
        <v>26</v>
      </c>
      <c r="B22" s="52">
        <v>12</v>
      </c>
      <c r="C22" s="25">
        <v>0</v>
      </c>
      <c r="D22" s="25">
        <v>0</v>
      </c>
      <c r="E22" s="25">
        <f>'2014. eredeti'!D22</f>
        <v>27500.000000000004</v>
      </c>
      <c r="F22" s="25">
        <f>'2014. eredeti'!E22</f>
        <v>30250.000000000007</v>
      </c>
      <c r="G22" s="23"/>
      <c r="H22" s="23"/>
    </row>
    <row r="23" spans="1:8" ht="18.75" customHeight="1">
      <c r="A23" s="51" t="s">
        <v>34</v>
      </c>
      <c r="B23" s="52">
        <v>13</v>
      </c>
      <c r="C23" s="54">
        <f>SUM(C18:C22)</f>
        <v>316849</v>
      </c>
      <c r="D23" s="54">
        <f>SUM(D18:D22)</f>
        <v>238143</v>
      </c>
      <c r="E23" s="54">
        <f>'2014. eredeti'!D23</f>
        <v>302627.60000000003</v>
      </c>
      <c r="F23" s="54">
        <f>'2014. eredeti'!E23</f>
        <v>332890.36000000004</v>
      </c>
      <c r="G23" s="20"/>
      <c r="H23" s="23"/>
    </row>
    <row r="24" spans="1:8" ht="18.75" customHeight="1">
      <c r="A24" s="17" t="s">
        <v>30</v>
      </c>
      <c r="B24" s="52">
        <v>14</v>
      </c>
      <c r="C24" s="25">
        <v>0</v>
      </c>
      <c r="D24" s="25">
        <v>0</v>
      </c>
      <c r="E24" s="25">
        <f>'2014. eredeti'!D24</f>
        <v>0</v>
      </c>
      <c r="F24" s="25">
        <f>'2014. eredeti'!E24</f>
        <v>0</v>
      </c>
      <c r="G24" s="23"/>
      <c r="H24" s="23"/>
    </row>
    <row r="25" spans="1:8" ht="18.75" customHeight="1">
      <c r="A25" s="51" t="s">
        <v>33</v>
      </c>
      <c r="B25" s="53">
        <v>15</v>
      </c>
      <c r="C25" s="35">
        <f>SUM(C23:C24)</f>
        <v>316849</v>
      </c>
      <c r="D25" s="35">
        <f>SUM(D23:D24)</f>
        <v>238143</v>
      </c>
      <c r="E25" s="54">
        <f>'2014. eredeti'!D25</f>
        <v>302627.60000000003</v>
      </c>
      <c r="F25" s="54">
        <f>'2014. eredeti'!E25</f>
        <v>332890.36000000004</v>
      </c>
      <c r="G25" s="23"/>
      <c r="H25" s="24"/>
    </row>
    <row r="26" spans="1:8" ht="18.75" customHeight="1">
      <c r="A26" s="73" t="s">
        <v>9</v>
      </c>
      <c r="B26" s="74"/>
      <c r="C26" s="74"/>
      <c r="D26" s="74"/>
      <c r="E26" s="74"/>
      <c r="F26" s="75"/>
      <c r="G26" s="23"/>
      <c r="H26" s="23"/>
    </row>
    <row r="27" spans="1:8" ht="18.75" customHeight="1">
      <c r="A27" s="17" t="s">
        <v>18</v>
      </c>
      <c r="B27" s="17">
        <v>16</v>
      </c>
      <c r="C27" s="25">
        <v>1003</v>
      </c>
      <c r="D27" s="25">
        <v>1003</v>
      </c>
      <c r="E27" s="25">
        <f>'2014. eredeti'!D27</f>
        <v>0</v>
      </c>
      <c r="F27" s="25">
        <f>'2014. eredeti'!E27</f>
        <v>0</v>
      </c>
      <c r="G27" s="23"/>
      <c r="H27" s="23"/>
    </row>
    <row r="28" spans="1:8" ht="18.75" customHeight="1">
      <c r="A28" s="17" t="s">
        <v>21</v>
      </c>
      <c r="B28" s="17">
        <v>17</v>
      </c>
      <c r="C28" s="25">
        <v>380</v>
      </c>
      <c r="D28" s="25">
        <v>439</v>
      </c>
      <c r="E28" s="25">
        <f>'2014. eredeti'!D28</f>
        <v>0</v>
      </c>
      <c r="F28" s="25">
        <f>'2014. eredeti'!E28</f>
        <v>0</v>
      </c>
      <c r="G28" s="23"/>
      <c r="H28" s="23"/>
    </row>
    <row r="29" spans="1:8" ht="18.75" customHeight="1">
      <c r="A29" s="17" t="s">
        <v>23</v>
      </c>
      <c r="B29" s="17">
        <v>18</v>
      </c>
      <c r="C29" s="25">
        <v>1819</v>
      </c>
      <c r="D29" s="25">
        <v>1966</v>
      </c>
      <c r="E29" s="25">
        <f>'2014. eredeti'!D29</f>
        <v>0</v>
      </c>
      <c r="F29" s="25">
        <f>'2014. eredeti'!E29</f>
        <v>0</v>
      </c>
      <c r="G29" s="23"/>
      <c r="H29" s="23"/>
    </row>
    <row r="30" spans="1:8" ht="18.75" customHeight="1">
      <c r="A30" s="53" t="s">
        <v>35</v>
      </c>
      <c r="B30" s="53">
        <v>19</v>
      </c>
      <c r="C30" s="35">
        <f>SUM(C27:C29)</f>
        <v>3202</v>
      </c>
      <c r="D30" s="35">
        <f>SUM(D27:D29)</f>
        <v>3408</v>
      </c>
      <c r="E30" s="25">
        <f>'2014. eredeti'!D30</f>
        <v>0</v>
      </c>
      <c r="F30" s="25">
        <f>'2014. eredeti'!E30</f>
        <v>0</v>
      </c>
      <c r="G30" s="23"/>
      <c r="H30" s="24"/>
    </row>
    <row r="31" spans="1:8" ht="18.75" customHeight="1">
      <c r="A31" s="17" t="s">
        <v>27</v>
      </c>
      <c r="B31" s="17">
        <v>20</v>
      </c>
      <c r="C31" s="25">
        <v>11180</v>
      </c>
      <c r="D31" s="25">
        <v>6677</v>
      </c>
      <c r="E31" s="25">
        <f>'2014. eredeti'!D31</f>
        <v>23485.000000000004</v>
      </c>
      <c r="F31" s="25">
        <f>'2014. eredeti'!E31</f>
        <v>25833.500000000007</v>
      </c>
      <c r="G31" s="23"/>
      <c r="H31" s="23"/>
    </row>
    <row r="32" spans="1:8" ht="18.75" customHeight="1">
      <c r="A32" s="17" t="s">
        <v>28</v>
      </c>
      <c r="B32" s="17">
        <v>21</v>
      </c>
      <c r="C32" s="25">
        <v>1288</v>
      </c>
      <c r="D32" s="25">
        <v>1092</v>
      </c>
      <c r="E32" s="25">
        <f>'2014. eredeti'!D32</f>
        <v>11316.800000000001</v>
      </c>
      <c r="F32" s="25">
        <f>'2014. eredeti'!E32</f>
        <v>12448.480000000001</v>
      </c>
      <c r="G32" s="23"/>
      <c r="H32" s="23"/>
    </row>
    <row r="33" spans="1:8" ht="18.75" customHeight="1">
      <c r="A33" s="17" t="s">
        <v>29</v>
      </c>
      <c r="B33" s="17">
        <v>22</v>
      </c>
      <c r="C33" s="25"/>
      <c r="D33" s="25"/>
      <c r="E33" s="25">
        <f>'2014. eredeti'!D33</f>
        <v>0</v>
      </c>
      <c r="F33" s="25">
        <f>'2014. eredeti'!E33</f>
        <v>0</v>
      </c>
      <c r="G33" s="23"/>
      <c r="H33" s="23"/>
    </row>
    <row r="34" spans="1:8" ht="18.75" customHeight="1">
      <c r="A34" s="53" t="s">
        <v>36</v>
      </c>
      <c r="B34" s="53">
        <v>23</v>
      </c>
      <c r="C34" s="35">
        <f>SUM(C31:C33)</f>
        <v>12468</v>
      </c>
      <c r="D34" s="35">
        <f>SUM(D31:D33)</f>
        <v>7769</v>
      </c>
      <c r="E34" s="54">
        <f>'2014. eredeti'!D34</f>
        <v>34801.8</v>
      </c>
      <c r="F34" s="54">
        <f>'2014. eredeti'!E34</f>
        <v>38281.98000000001</v>
      </c>
      <c r="G34" s="23"/>
      <c r="H34" s="24"/>
    </row>
    <row r="35" spans="1:8" ht="18.75" customHeight="1" thickBot="1">
      <c r="A35" s="18" t="s">
        <v>11</v>
      </c>
      <c r="B35" s="19">
        <v>24</v>
      </c>
      <c r="C35" s="59">
        <f>C17+C30</f>
        <v>329317</v>
      </c>
      <c r="D35" s="59">
        <f>D17+D30</f>
        <v>331623</v>
      </c>
      <c r="E35" s="59">
        <f>E17+E30</f>
        <v>337429.4</v>
      </c>
      <c r="F35" s="36">
        <f>F30+F17</f>
        <v>371172.3400000001</v>
      </c>
      <c r="G35" s="23"/>
      <c r="H35" s="23"/>
    </row>
    <row r="36" spans="1:8" ht="18.75" customHeight="1" thickBot="1">
      <c r="A36" s="18" t="s">
        <v>12</v>
      </c>
      <c r="B36" s="19">
        <v>25</v>
      </c>
      <c r="C36" s="33">
        <f>SUM(C25,C34)</f>
        <v>329317</v>
      </c>
      <c r="D36" s="33">
        <f>SUM(D25,D34)</f>
        <v>245912</v>
      </c>
      <c r="E36" s="33">
        <f>SUM(E25,E34)</f>
        <v>337429.4</v>
      </c>
      <c r="F36" s="36">
        <f>F34+F25</f>
        <v>371172.3400000001</v>
      </c>
      <c r="G36" s="23"/>
      <c r="H36" s="23"/>
    </row>
    <row r="37" ht="18.75" customHeight="1">
      <c r="F37" s="50"/>
    </row>
    <row r="38" spans="6:7" ht="18.75" customHeight="1">
      <c r="F38" s="50"/>
      <c r="G38" s="20"/>
    </row>
    <row r="39" ht="18.75" customHeight="1">
      <c r="D39" s="34" t="s">
        <v>10</v>
      </c>
    </row>
    <row r="40" spans="1:10" ht="18.75" customHeight="1">
      <c r="A40" s="1"/>
      <c r="B40" s="1"/>
      <c r="C40" s="1"/>
      <c r="E40" s="50"/>
      <c r="F40" s="50"/>
      <c r="I40" s="1"/>
      <c r="J40" s="1"/>
    </row>
    <row r="41" spans="1:10" ht="18.75" customHeight="1">
      <c r="A41" s="1"/>
      <c r="B41" s="1"/>
      <c r="C41" s="1"/>
      <c r="I41" s="1"/>
      <c r="J41" s="1"/>
    </row>
    <row r="42" spans="1:10" ht="18.75" customHeight="1">
      <c r="A42" s="1"/>
      <c r="B42" s="1"/>
      <c r="C42" s="1"/>
      <c r="I42" s="1"/>
      <c r="J42" s="1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mergeCells count="1">
    <mergeCell ref="A26:F26"/>
  </mergeCells>
  <printOptions/>
  <pageMargins left="0.7086614173228347" right="0.6299212598425197" top="0.5511811023622047" bottom="0.5118110236220472" header="0.2362204724409449" footer="0.2362204724409449"/>
  <pageSetup firstPageNumber="12" useFirstPageNumber="1" horizontalDpi="600" verticalDpi="600" orientation="portrait" paperSize="9" scale="85" r:id="rId1"/>
  <headerFooter alignWithMargins="0">
    <oddHeader>&amp;R&amp;11 18. melléklet 5/2015. (IV. 10.) önkormányzati rendelethez</oddHeader>
    <oddFooter>&amp;C1.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2014-08-28T13:26:59Z</cp:lastPrinted>
  <dcterms:created xsi:type="dcterms:W3CDTF">2001-09-27T07:04:14Z</dcterms:created>
  <dcterms:modified xsi:type="dcterms:W3CDTF">2015-04-15T07:17:47Z</dcterms:modified>
  <cp:category/>
  <cp:version/>
  <cp:contentType/>
  <cp:contentStatus/>
</cp:coreProperties>
</file>